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8.11.9\homes\admin\01zaisei\▼財政状況資料集\13 R4-5 (R3年度決算)\15　市町村→県\02修正後作業分\08由利本荘市○\◆提出最新\"/>
    </mc:Choice>
  </mc:AlternateContent>
  <xr:revisionPtr revIDLastSave="0" documentId="13_ncr:1_{F8AC2DA5-FA69-4368-9A90-B64E3B57D84B}" xr6:coauthVersionLast="47" xr6:coauthVersionMax="47" xr10:uidLastSave="{00000000-0000-0000-0000-000000000000}"/>
  <bookViews>
    <workbookView xWindow="1125" yWindow="1485" windowWidth="18405" windowHeight="127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BE37" i="10"/>
  <c r="AM37" i="10"/>
  <c r="U37" i="10"/>
  <c r="BE36" i="10"/>
  <c r="C35" i="10"/>
  <c r="C36" i="10" s="1"/>
  <c r="C34" i="10"/>
  <c r="C37" i="10" l="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s="1"/>
  <c r="AM36" i="10" s="1"/>
  <c r="BE34" i="10"/>
  <c r="BE35" i="10" s="1"/>
  <c r="BW34" i="10" l="1"/>
  <c r="BW35" i="10" s="1"/>
  <c r="BW36" i="10" s="1"/>
  <c r="BW37" i="10" s="1"/>
  <c r="BW38" i="10" s="1"/>
  <c r="BW39" i="10" s="1"/>
  <c r="BW40" i="10" s="1"/>
  <c r="BW41" i="10" s="1"/>
  <c r="CO34" i="10" s="1"/>
  <c r="CO35" i="10" s="1"/>
  <c r="CO36" i="10" s="1"/>
  <c r="CO37" i="10" s="1"/>
  <c r="CO38" i="10" s="1"/>
  <c r="CO39" i="10" s="1"/>
  <c r="CO40" i="10" s="1"/>
  <c r="CO41" i="10" s="1"/>
</calcChain>
</file>

<file path=xl/sharedStrings.xml><?xml version="1.0" encoding="utf-8"?>
<sst xmlns="http://schemas.openxmlformats.org/spreadsheetml/2006/main" count="1128" uniqueCount="610">
  <si>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</si>
  <si>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</si>
  <si>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</si>
  <si>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</si>
  <si>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</si>
  <si>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</si>
  <si>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</si>
  <si>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</si>
  <si>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</si>
  <si>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</si>
  <si>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</si>
  <si>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</si>
  <si>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</si>
  <si>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</si>
  <si>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</si>
  <si>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</si>
  <si>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</si>
  <si>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</si>
  <si>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</si>
  <si>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</si>
  <si>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</si>
  <si>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</si>
  <si>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</si>
  <si>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</si>
  <si>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</si>
  <si>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</si>
  <si>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</si>
  <si>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</si>
  <si>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</si>
  <si>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</si>
  <si>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</si>
  <si>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</si>
  <si>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</si>
  <si>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</si>
  <si>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</si>
  <si>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</si>
  <si>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</si>
  <si>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</si>
  <si>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</si>
  <si>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</si>
  <si>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</si>
  <si>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</si>
  <si>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</si>
  <si>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</si>
  <si>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</si>
  <si>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</si>
  <si>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</si>
  <si>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</si>
  <si>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</si>
  <si>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</si>
  <si>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</si>
  <si>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</si>
  <si>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</si>
  <si>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</si>
  <si>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</si>
  <si>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</si>
  <si>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</si>
  <si>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</si>
  <si>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</si>
  <si>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</si>
  <si>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</si>
  <si>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</si>
  <si>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</si>
  <si>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</si>
  <si>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</si>
  <si>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</si>
  <si>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</si>
  <si>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</si>
  <si>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</si>
  <si>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</si>
  <si>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</si>
  <si>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</si>
  <si>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</si>
  <si>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</si>
  <si>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</si>
  <si>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</si>
  <si>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</si>
  <si>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</si>
  <si>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</si>
  <si>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</si>
  <si>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</si>
  <si>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</si>
  <si>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</si>
  <si>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</si>
  <si>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</si>
  <si>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</si>
  <si>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</si>
  <si>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</si>
  <si>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</si>
  <si>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</si>
  <si>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</si>
  <si>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</si>
  <si>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</si>
  <si>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</si>
  <si>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</si>
  <si>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</si>
  <si>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</si>
  <si>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由利本荘市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</si>
  <si>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</si>
  <si>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</si>
  <si>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</si>
  <si>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</si>
  <si>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</si>
  <si>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</si>
  <si>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</si>
  <si>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</si>
  <si>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</si>
  <si>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</si>
  <si>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</si>
  <si>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</si>
  <si>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</si>
  <si>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</si>
  <si>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</si>
  <si>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</si>
  <si>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</si>
  <si>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</si>
  <si>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</si>
  <si>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</si>
  <si>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</si>
  <si>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</si>
  <si>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</si>
  <si>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</si>
  <si>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</si>
  <si>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</si>
  <si>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</si>
  <si>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</si>
  <si>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</si>
  <si>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</si>
  <si>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</si>
  <si>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</si>
  <si>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</si>
  <si>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</si>
  <si>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</si>
  <si>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</si>
  <si>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</si>
  <si>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</si>
  <si>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</si>
  <si>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</si>
  <si>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</si>
  <si>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</si>
  <si>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</si>
  <si>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</si>
  <si>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</si>
  <si>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</si>
  <si>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</si>
  <si>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</si>
  <si>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</si>
  <si>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</si>
  <si>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</si>
  <si>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</si>
  <si>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</si>
  <si>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</si>
  <si>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</si>
  <si>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</si>
  <si>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</si>
  <si>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</si>
  <si>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</si>
  <si>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</si>
  <si>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</si>
  <si>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</si>
  <si>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</si>
  <si>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</si>
  <si>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</si>
  <si>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</si>
  <si>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</si>
  <si>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</si>
  <si>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</si>
  <si>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</si>
  <si>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</si>
  <si>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</si>
  <si>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</si>
  <si>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</si>
  <si>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</si>
  <si>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</si>
  <si>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</si>
  <si>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</si>
  <si>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</si>
  <si>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</si>
  <si>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</si>
  <si>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</si>
  <si>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</si>
  <si>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</si>
  <si>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</si>
  <si>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</si>
  <si>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</si>
  <si>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</si>
  <si>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</si>
  <si>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</si>
  <si>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</si>
  <si>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</si>
  <si>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</si>
  <si>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</si>
  <si>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</si>
  <si>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</si>
  <si>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</si>
  <si>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</si>
  <si>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</si>
  <si>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</si>
  <si>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</si>
  <si>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</si>
  <si>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</si>
  <si>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</si>
  <si>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</si>
  <si>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</si>
  <si>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</si>
  <si>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</si>
  <si>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</si>
  <si>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</si>
  <si>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</si>
  <si>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</si>
  <si>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秋田県由利本荘市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</si>
  <si>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</si>
  <si>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</si>
  <si>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</si>
  <si>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</si>
  <si>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</si>
  <si>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</si>
  <si>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</si>
  <si>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</si>
  <si>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</si>
  <si>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</si>
  <si>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</si>
  <si>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</si>
  <si>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</si>
  <si>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</si>
  <si>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</si>
  <si>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</si>
  <si>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</si>
  <si>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</si>
  <si>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</si>
  <si>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</si>
  <si>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</si>
  <si>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</si>
  <si>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</si>
  <si>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</si>
  <si>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</si>
  <si>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</si>
  <si>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</si>
  <si>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</si>
  <si>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</si>
  <si>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</si>
  <si>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</si>
  <si>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</si>
  <si>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</si>
  <si>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</si>
  <si>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</si>
  <si>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</si>
  <si>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</si>
  <si>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</si>
  <si>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</si>
  <si>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</si>
  <si>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</si>
  <si>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</si>
  <si>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</si>
  <si>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</si>
  <si>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</si>
  <si>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</si>
  <si>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</si>
  <si>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</si>
  <si>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</si>
  <si>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</si>
  <si>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</si>
  <si>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</si>
  <si>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</si>
  <si>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</si>
  <si>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</si>
  <si>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</si>
  <si>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</si>
  <si>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</si>
  <si>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</si>
  <si>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</si>
  <si>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</si>
  <si>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</si>
  <si>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</si>
  <si>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</si>
  <si>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</si>
  <si>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</si>
  <si>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</si>
  <si>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</si>
  <si>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</si>
  <si>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</si>
  <si>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</si>
  <si>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</si>
  <si>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</si>
  <si>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</si>
  <si>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</si>
  <si>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</si>
  <si>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</si>
  <si>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</si>
  <si>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</si>
  <si>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</si>
  <si>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</si>
  <si>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</si>
  <si>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</si>
  <si>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</si>
  <si>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</si>
  <si>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</si>
  <si>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</si>
  <si>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</si>
  <si>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</si>
  <si>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</si>
  <si>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</si>
  <si>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</si>
  <si>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</si>
  <si>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</si>
  <si>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</si>
  <si>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</si>
  <si>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</si>
  <si>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</si>
  <si>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</si>
  <si>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</si>
  <si>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</si>
  <si>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</si>
  <si>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</si>
  <si>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</si>
  <si>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</si>
  <si>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</si>
  <si>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</si>
  <si>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</si>
  <si>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</si>
  <si>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</si>
  <si>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</si>
  <si>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</si>
  <si>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</si>
  <si>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</si>
  <si>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</si>
  <si>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</si>
  <si>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</si>
  <si>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</si>
  <si>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</si>
  <si>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</si>
  <si>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</si>
  <si>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</si>
  <si>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</si>
  <si>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</si>
  <si>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</si>
  <si>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</si>
  <si>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</si>
  <si>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</si>
  <si>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</si>
  <si>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</si>
  <si>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</si>
  <si>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</si>
  <si>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</si>
  <si>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</si>
  <si>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</si>
  <si>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</si>
  <si>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</si>
  <si>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</si>
  <si>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</si>
  <si>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</si>
  <si>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</si>
  <si>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</si>
  <si>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</si>
  <si>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</si>
  <si>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</si>
  <si>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</si>
  <si>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</si>
  <si>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</si>
  <si>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</si>
  <si>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</si>
  <si>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</si>
  <si>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</si>
  <si>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</si>
  <si>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</si>
  <si>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</si>
  <si>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</si>
  <si>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秋田県由利本荘市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</si>
  <si>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</si>
  <si>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</si>
  <si>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</si>
  <si>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</si>
  <si>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</si>
  <si>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</si>
  <si>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</si>
  <si>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</si>
  <si>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</si>
  <si>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</si>
  <si>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</si>
  <si>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</si>
  <si>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</si>
  <si>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</si>
  <si>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</si>
  <si>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</si>
  <si>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</si>
  <si>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</si>
  <si>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</si>
  <si>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</si>
  <si>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診療所運営特別会計</t>
    <phoneticPr fontId="5"/>
  </si>
  <si>
    <t>受託施設休日応急診療所運営特別会計</t>
    <phoneticPr fontId="5"/>
  </si>
  <si>
    <t>情報センター特別会計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</si>
  <si>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</si>
  <si>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</si>
  <si>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</si>
  <si>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</si>
  <si>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</si>
  <si>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</si>
  <si>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</si>
  <si>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</si>
  <si>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</si>
  <si>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</si>
  <si>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</si>
  <si>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</si>
  <si>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</si>
  <si>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</si>
  <si>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</si>
  <si>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</si>
  <si>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</si>
  <si>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水道事業会計</t>
    <phoneticPr fontId="5"/>
  </si>
  <si>
    <t>法適用企業</t>
    <phoneticPr fontId="5"/>
  </si>
  <si>
    <t>ガス事業会計</t>
    <phoneticPr fontId="5"/>
  </si>
  <si>
    <t>下水道事業会計</t>
    <phoneticPr fontId="5"/>
  </si>
  <si>
    <t>スキー場運営特別会計</t>
    <phoneticPr fontId="5"/>
  </si>
  <si>
    <t>法非適用企業</t>
    <phoneticPr fontId="5"/>
  </si>
  <si>
    <t>一番堰まちづくり事業特別会計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</si>
  <si>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</si>
  <si>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</si>
  <si>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</si>
  <si>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</si>
  <si>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</si>
  <si>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</si>
  <si>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</si>
  <si>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</si>
  <si>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</si>
  <si>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</si>
  <si>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</si>
  <si>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</si>
  <si>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</si>
  <si>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</si>
  <si>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</si>
  <si>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</si>
  <si>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</si>
  <si>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</si>
  <si>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</si>
  <si>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</si>
  <si>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</si>
  <si>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</si>
  <si>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</si>
  <si>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</si>
  <si>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</si>
  <si>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</si>
  <si>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</si>
  <si>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</si>
  <si>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</si>
  <si>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</si>
  <si>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</si>
  <si>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</si>
  <si>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</si>
  <si>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</si>
  <si>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</si>
  <si>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</si>
  <si>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</si>
  <si>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</si>
  <si>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</si>
  <si>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</si>
  <si>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</si>
  <si>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</si>
  <si>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</si>
  <si>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</si>
  <si>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</si>
  <si>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</si>
  <si>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</si>
  <si>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</si>
  <si>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</si>
  <si>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</si>
  <si>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</si>
  <si>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</si>
  <si>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</si>
  <si>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</si>
  <si>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</si>
  <si>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</si>
  <si>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</si>
  <si>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</si>
  <si>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</si>
  <si>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</si>
  <si>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</si>
  <si>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</si>
  <si>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</si>
  <si>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</si>
  <si>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</si>
  <si>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</si>
  <si>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</si>
  <si>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</si>
  <si>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</si>
  <si>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</si>
  <si>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</si>
  <si>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</si>
  <si>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</si>
  <si>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</si>
  <si>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</si>
  <si>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</si>
  <si>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</si>
  <si>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</si>
  <si>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</si>
  <si>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</si>
  <si>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</si>
  <si>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</si>
  <si>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</si>
  <si>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</si>
  <si>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</si>
  <si>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</si>
  <si>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</si>
  <si>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</si>
  <si>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</si>
  <si>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</si>
  <si>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</si>
  <si>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</si>
  <si>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</si>
  <si>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</si>
  <si>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</si>
  <si>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</si>
  <si>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</si>
  <si>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</si>
  <si>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</si>
  <si>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</si>
  <si>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</si>
  <si>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</si>
  <si>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</si>
  <si>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</si>
  <si>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</si>
  <si>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</si>
  <si>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</si>
  <si>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</si>
  <si>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</si>
  <si>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</si>
  <si>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</si>
  <si>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</si>
  <si>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</si>
  <si>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</si>
  <si>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</si>
  <si>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</si>
  <si>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</si>
  <si>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</si>
  <si>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</si>
  <si>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</si>
  <si>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</si>
  <si>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</si>
  <si>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</si>
  <si>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</si>
  <si>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</si>
  <si>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</si>
  <si>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</si>
  <si>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</si>
  <si>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</si>
  <si>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</si>
  <si>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</si>
  <si>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</si>
  <si>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</si>
  <si>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</si>
  <si>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</si>
  <si>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</si>
  <si>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</si>
  <si>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</si>
  <si>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</si>
  <si>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</si>
  <si>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</si>
  <si>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3.88</t>
  </si>
  <si>
    <t>▲ 0.83</t>
  </si>
  <si>
    <t>▲ 0.09</t>
  </si>
  <si>
    <t>水道事業会計</t>
  </si>
  <si>
    <t>下水道事業会計</t>
  </si>
  <si>
    <t>一般会計</t>
  </si>
  <si>
    <t>国民健康保険特別会計</t>
  </si>
  <si>
    <t>ガス事業会計</t>
  </si>
  <si>
    <t>情報センター特別会計</t>
  </si>
  <si>
    <t>診療所運営特別会計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</si>
  <si>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</si>
  <si>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</si>
  <si>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</si>
  <si>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</si>
  <si>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</si>
  <si>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</si>
  <si>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</si>
  <si>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</si>
  <si>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</si>
  <si>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</si>
  <si>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</si>
  <si>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</si>
  <si>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</si>
  <si>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</si>
  <si>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</si>
  <si>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</si>
  <si>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</si>
  <si>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</si>
  <si>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</si>
  <si>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鳥海高原ユースパーク</t>
    <rPh sb="0" eb="2">
      <t>チョウカイ</t>
    </rPh>
    <rPh sb="2" eb="4">
      <t>コウゲン</t>
    </rPh>
    <phoneticPr fontId="2"/>
  </si>
  <si>
    <t>▲0</t>
    <phoneticPr fontId="2"/>
  </si>
  <si>
    <t>にしめ物産</t>
    <rPh sb="3" eb="5">
      <t>ブッサン</t>
    </rPh>
    <phoneticPr fontId="2"/>
  </si>
  <si>
    <t>フォレスタ鳥海</t>
    <rPh sb="5" eb="7">
      <t>チョウカイ</t>
    </rPh>
    <phoneticPr fontId="2"/>
  </si>
  <si>
    <t>ほっといん鳥海</t>
    <rPh sb="5" eb="7">
      <t>チョウカイ</t>
    </rPh>
    <phoneticPr fontId="2"/>
  </si>
  <si>
    <t>黄桜の里</t>
    <rPh sb="0" eb="2">
      <t>キザクラ</t>
    </rPh>
    <rPh sb="3" eb="4">
      <t>サト</t>
    </rPh>
    <phoneticPr fontId="2"/>
  </si>
  <si>
    <t>大内町交流センター</t>
    <rPh sb="0" eb="3">
      <t>オオウチマチ</t>
    </rPh>
    <rPh sb="3" eb="5">
      <t>コウリュウ</t>
    </rPh>
    <phoneticPr fontId="2"/>
  </si>
  <si>
    <t>岩城</t>
    <rPh sb="0" eb="2">
      <t>イワキ</t>
    </rPh>
    <phoneticPr fontId="2"/>
  </si>
  <si>
    <t>由利高原鉄道</t>
    <rPh sb="0" eb="2">
      <t>ユリ</t>
    </rPh>
    <rPh sb="2" eb="4">
      <t>コウゲン</t>
    </rPh>
    <rPh sb="4" eb="6">
      <t>テツドウ</t>
    </rPh>
    <phoneticPr fontId="2"/>
  </si>
  <si>
    <t>庁舎建設基金</t>
    <rPh sb="0" eb="2">
      <t>チョウシャ</t>
    </rPh>
    <rPh sb="2" eb="4">
      <t>ケンセツ</t>
    </rPh>
    <rPh sb="4" eb="6">
      <t>キキン</t>
    </rPh>
    <phoneticPr fontId="5"/>
  </si>
  <si>
    <t>地域雇用創出推進基金</t>
    <rPh sb="0" eb="2">
      <t>チイキ</t>
    </rPh>
    <rPh sb="2" eb="4">
      <t>コヨウ</t>
    </rPh>
    <rPh sb="4" eb="6">
      <t>ソウシュツ</t>
    </rPh>
    <rPh sb="6" eb="8">
      <t>スイシン</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</si>
  <si>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</si>
  <si>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合併市町振興基金</t>
    <rPh sb="0" eb="2">
      <t>ガッペイ</t>
    </rPh>
    <rPh sb="2" eb="4">
      <t>シチョウ</t>
    </rPh>
    <rPh sb="4" eb="6">
      <t>シンコウ</t>
    </rPh>
    <rPh sb="6" eb="8">
      <t>キキン</t>
    </rPh>
    <phoneticPr fontId="5"/>
  </si>
  <si>
    <t>中小企業金融支援基金</t>
    <rPh sb="0" eb="2">
      <t>チュウショウ</t>
    </rPh>
    <rPh sb="2" eb="4">
      <t>キギョウ</t>
    </rPh>
    <rPh sb="4" eb="6">
      <t>キンユウ</t>
    </rPh>
    <rPh sb="6" eb="8">
      <t>シエン</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</si>
  <si>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</si>
  <si>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</si>
  <si>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</si>
  <si>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</si>
  <si>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</si>
  <si>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</si>
  <si>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</si>
  <si>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</si>
  <si>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</si>
  <si>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9"/>
        <color rgb="FF000000"/>
        <rFont val="ＭＳ Ｐゴシック"/>
        <family val="3"/>
        <charset val="128"/>
      </rPr>
      <t>将来負担比率は、類似団体平均より高い水準にあるが、合併特例債等の償還が進み地方債現在高が減少したほか、一部事務組合等の負担金が減少したことにより、前年度と比較し令和３年度も減少している。
　有形固定資産減価償却率は、類似団体平均よりもやや低い水準にあるものの、公営住宅、公民館、福祉施設、保健センター・保健所は70％を超え、類似団体平均よりもそれぞれ高い水準にあり、老朽化が進み、耐用年数を超えている施設もある。今後は由利本荘市公共施設等総合管理計画及び個別施設計画に基づき、施設の廃止等を進めながら、存続施設については長寿命化対策に取り組んでいく。</t>
    </r>
    <phoneticPr fontId="5"/>
  </si>
  <si>
    <t>　将来負担比率は、類似団体平均より高い水準にあるが、合併特例債等の償還が進み地方債現在高が減少したほか、一部事務組合等の負担金が減少したことにより、前年度と比較し令和３年度も減少している。
　実質公債費比率は、総合防災公園整備事業など大型事業の元金償還が始まったことで公債費が増加したことに加え、比率の分母において、個人住民税や地方消費税交付金などの減により標準税収入額が減少したが、普通交付税が法人税の上振れにより再算定され増加したことにより、標準財政規模が増加した。本荘地区学校建設事業等の大規模事業が続くことから、今後数年は比率の増加が想定される。引き続き由利本荘市公共施設等総合管理計画を踏まえた個別施設計画に基づき、将来負担の軽減を図るとともに、地方債発行の抑制や交付税算入割合の高い地方債の活用を基本とし、比率の改善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</si>
</sst>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E7B4FCD-8000-41A7-BB57-FB8A61D31B5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DF1F-4F67-8349-EB4C08BAB6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113433</c:v>
                </c:pt>
                <c:pt idx="1">
                  <c:v>95190</c:v>
                </c:pt>
                <c:pt idx="2">
                  <c:v>84707</c:v>
                </c:pt>
                <c:pt idx="3">
                  <c:v>96564</c:v>
                </c:pt>
                <c:pt idx="4">
                  <c:v>93938</c:v>
                </c:pt>
              </c:numCache>
            </c:numRef>
          </c:val>
          <c:smooth val="0"/>
          <c:extLst>
            <c:ext xmlns:c16="http://schemas.microsoft.com/office/drawing/2014/chart" uri="{C3380CC4-5D6E-409C-BE32-E72D297353CC}">
              <c16:uniqueId val="{00000001-DF1F-4F67-8349-EB4C08BAB6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7.25</c:v>
                </c:pt>
                <c:pt idx="1">
                  <c:v>6.81</c:v>
                </c:pt>
                <c:pt idx="2">
                  <c:v>6.01</c:v>
                </c:pt>
                <c:pt idx="3">
                  <c:v>6.02</c:v>
                </c:pt>
                <c:pt idx="4">
                  <c:v>1.07</c:v>
                </c:pt>
              </c:numCache>
            </c:numRef>
          </c:val>
          <c:extLst>
            <c:ext xmlns:c16="http://schemas.microsoft.com/office/drawing/2014/chart" uri="{C3380CC4-5D6E-409C-BE32-E72D297353CC}">
              <c16:uniqueId val="{00000000-0B60-43DA-83F8-011D8A18D7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9.89</c:v>
                </c:pt>
                <c:pt idx="1">
                  <c:v>10.01</c:v>
                </c:pt>
                <c:pt idx="2">
                  <c:v>10.28</c:v>
                </c:pt>
                <c:pt idx="3">
                  <c:v>9.19</c:v>
                </c:pt>
                <c:pt idx="4">
                  <c:v>14.92</c:v>
                </c:pt>
              </c:numCache>
            </c:numRef>
          </c:val>
          <c:extLst>
            <c:ext xmlns:c16="http://schemas.microsoft.com/office/drawing/2014/chart" uri="{C3380CC4-5D6E-409C-BE32-E72D297353CC}">
              <c16:uniqueId val="{00000001-0B60-43DA-83F8-011D8A18D7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-3.88</c:v>
                </c:pt>
                <c:pt idx="1">
                  <c:v>1.6</c:v>
                </c:pt>
                <c:pt idx="2">
                  <c:v>-0.83</c:v>
                </c:pt>
                <c:pt idx="3">
                  <c:v>-0.09</c:v>
                </c:pt>
                <c:pt idx="4">
                  <c:v>1.27</c:v>
                </c:pt>
              </c:numCache>
            </c:numRef>
          </c:val>
          <c:smooth val="0"/>
          <c:extLst>
            <c:ext xmlns:c16="http://schemas.microsoft.com/office/drawing/2014/chart" uri="{C3380CC4-5D6E-409C-BE32-E72D297353CC}">
              <c16:uniqueId val="{00000002-0B60-43DA-83F8-011D8A18D7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0.15</c:v>
                </c:pt>
                <c:pt idx="4">
                  <c:v>#N/A</c:v>
                </c:pt>
                <c:pt idx="5">
                  <c:v>0.16</c:v>
                </c:pt>
                <c:pt idx="6">
                  <c:v>#N/A</c:v>
                </c:pt>
                <c:pt idx="7">
                  <c:v>0.01</c:v>
                </c:pt>
                <c:pt idx="8">
                  <c:v>#N/A</c:v>
                </c:pt>
                <c:pt idx="9">
                  <c:v>0.01</c:v>
                </c:pt>
              </c:numCache>
            </c:numRef>
          </c:val>
          <c:extLst>
            <c:ext xmlns:c16="http://schemas.microsoft.com/office/drawing/2014/chart" uri="{C3380CC4-5D6E-409C-BE32-E72D297353CC}">
              <c16:uniqueId val="{00000000-B577-4F0E-B3F1-DB81A7A580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77-4F0E-B3F1-DB81A7A580B2}"/>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0.01</c:v>
                </c:pt>
                <c:pt idx="8">
                  <c:v>#N/A</c:v>
                </c:pt>
                <c:pt idx="9">
                  <c:v>0.03</c:v>
                </c:pt>
              </c:numCache>
            </c:numRef>
          </c:val>
          <c:extLst>
            <c:ext xmlns:c16="http://schemas.microsoft.com/office/drawing/2014/chart" uri="{C3380CC4-5D6E-409C-BE32-E72D297353CC}">
              <c16:uniqueId val="{00000002-B577-4F0E-B3F1-DB81A7A580B2}"/>
            </c:ext>
          </c:extLst>
        </c:ser>
        <c:ser>
          <c:idx val="3"/>
          <c:order val="3"/>
          <c:tx>
            <c:strRef>
              <c:f>データシート!$A$30</c:f>
              <c:strCache>
                <c:ptCount val="1"/>
                <c:pt idx="0">
                  <c:v>診療所運営特別会計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3-B577-4F0E-B3F1-DB81A7A580B2}"/>
            </c:ext>
          </c:extLst>
        </c:ser>
        <c:ser>
          <c:idx val="4"/>
          <c:order val="4"/>
          <c:tx>
            <c:strRef>
              <c:f>データシート!$A$31</c:f>
              <c:strCache>
                <c:ptCount val="1"/>
                <c:pt idx="0">
                  <c:v>情報センター特別会計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0.05</c:v>
                </c:pt>
                <c:pt idx="4">
                  <c:v>#N/A</c:v>
                </c:pt>
                <c:pt idx="5">
                  <c:v>0.08</c:v>
                </c:pt>
                <c:pt idx="6">
                  <c:v>#N/A</c:v>
                </c:pt>
                <c:pt idx="7">
                  <c:v>0.14000000000000001</c:v>
                </c:pt>
                <c:pt idx="8">
                  <c:v>#N/A</c:v>
                </c:pt>
                <c:pt idx="9">
                  <c:v>0.08</c:v>
                </c:pt>
              </c:numCache>
            </c:numRef>
          </c:val>
          <c:extLst>
            <c:ext xmlns:c16="http://schemas.microsoft.com/office/drawing/2014/chart" uri="{C3380CC4-5D6E-409C-BE32-E72D297353CC}">
              <c16:uniqueId val="{00000004-B577-4F0E-B3F1-DB81A7A580B2}"/>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0.19</c:v>
                </c:pt>
                <c:pt idx="4">
                  <c:v>#N/A</c:v>
                </c:pt>
                <c:pt idx="5">
                  <c:v>0.27</c:v>
                </c:pt>
                <c:pt idx="6">
                  <c:v>#N/A</c:v>
                </c:pt>
                <c:pt idx="7">
                  <c:v>0.28999999999999998</c:v>
                </c:pt>
                <c:pt idx="8">
                  <c:v>#N/A</c:v>
                </c:pt>
                <c:pt idx="9">
                  <c:v>0.12</c:v>
                </c:pt>
              </c:numCache>
            </c:numRef>
          </c:val>
          <c:extLst>
            <c:ext xmlns:c16="http://schemas.microsoft.com/office/drawing/2014/chart" uri="{C3380CC4-5D6E-409C-BE32-E72D297353CC}">
              <c16:uniqueId val="{00000005-B577-4F0E-B3F1-DB81A7A580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0.27</c:v>
                </c:pt>
                <c:pt idx="4">
                  <c:v>#N/A</c:v>
                </c:pt>
                <c:pt idx="5">
                  <c:v>0.68</c:v>
                </c:pt>
                <c:pt idx="6">
                  <c:v>#N/A</c:v>
                </c:pt>
                <c:pt idx="7">
                  <c:v>0.35</c:v>
                </c:pt>
                <c:pt idx="8">
                  <c:v>#N/A</c:v>
                </c:pt>
                <c:pt idx="9">
                  <c:v>0.38</c:v>
                </c:pt>
              </c:numCache>
            </c:numRef>
          </c:val>
          <c:extLst>
            <c:ext xmlns:c16="http://schemas.microsoft.com/office/drawing/2014/chart" uri="{C3380CC4-5D6E-409C-BE32-E72D297353CC}">
              <c16:uniqueId val="{00000006-B577-4F0E-B3F1-DB81A7A580B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7.11</c:v>
                </c:pt>
                <c:pt idx="2">
                  <c:v>#N/A</c:v>
                </c:pt>
                <c:pt idx="3">
                  <c:v>6.69</c:v>
                </c:pt>
                <c:pt idx="4">
                  <c:v>#N/A</c:v>
                </c:pt>
                <c:pt idx="5">
                  <c:v>5.81</c:v>
                </c:pt>
                <c:pt idx="6">
                  <c:v>#N/A</c:v>
                </c:pt>
                <c:pt idx="7">
                  <c:v>5.79</c:v>
                </c:pt>
                <c:pt idx="8">
                  <c:v>#N/A</c:v>
                </c:pt>
                <c:pt idx="9">
                  <c:v>0.9</c:v>
                </c:pt>
              </c:numCache>
            </c:numRef>
          </c:val>
          <c:extLst>
            <c:ext xmlns:c16="http://schemas.microsoft.com/office/drawing/2014/chart" uri="{C3380CC4-5D6E-409C-BE32-E72D297353CC}">
              <c16:uniqueId val="{00000007-B577-4F0E-B3F1-DB81A7A580B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1.28</c:v>
                </c:pt>
                <c:pt idx="8">
                  <c:v>#N/A</c:v>
                </c:pt>
                <c:pt idx="9">
                  <c:v>2.6</c:v>
                </c:pt>
              </c:numCache>
            </c:numRef>
          </c:val>
          <c:extLst>
            <c:ext xmlns:c16="http://schemas.microsoft.com/office/drawing/2014/chart" uri="{C3380CC4-5D6E-409C-BE32-E72D297353CC}">
              <c16:uniqueId val="{00000008-B577-4F0E-B3F1-DB81A7A580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5.95</c:v>
                </c:pt>
                <c:pt idx="2">
                  <c:v>#N/A</c:v>
                </c:pt>
                <c:pt idx="3">
                  <c:v>6.78</c:v>
                </c:pt>
                <c:pt idx="4">
                  <c:v>#N/A</c:v>
                </c:pt>
                <c:pt idx="5">
                  <c:v>7.55</c:v>
                </c:pt>
                <c:pt idx="6">
                  <c:v>#N/A</c:v>
                </c:pt>
                <c:pt idx="7">
                  <c:v>7.48</c:v>
                </c:pt>
                <c:pt idx="8">
                  <c:v>#N/A</c:v>
                </c:pt>
                <c:pt idx="9">
                  <c:v>7.46</c:v>
                </c:pt>
              </c:numCache>
            </c:numRef>
          </c:val>
          <c:extLst>
            <c:ext xmlns:c16="http://schemas.microsoft.com/office/drawing/2014/chart" uri="{C3380CC4-5D6E-409C-BE32-E72D297353CC}">
              <c16:uniqueId val="{00000009-B577-4F0E-B3F1-DB81A7A580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6708</c:v>
                </c:pt>
                <c:pt idx="5">
                  <c:v>6779</c:v>
                </c:pt>
                <c:pt idx="8">
                  <c:v>6569</c:v>
                </c:pt>
                <c:pt idx="11">
                  <c:v>6341</c:v>
                </c:pt>
                <c:pt idx="14">
                  <c:v>6393</c:v>
                </c:pt>
              </c:numCache>
            </c:numRef>
          </c:val>
          <c:extLst>
            <c:ext xmlns:c16="http://schemas.microsoft.com/office/drawing/2014/chart" uri="{C3380CC4-5D6E-409C-BE32-E72D297353CC}">
              <c16:uniqueId val="{00000000-EAB5-4A20-981F-C24D82C744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EAB5-4A20-981F-C24D82C744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8</c:v>
                </c:pt>
                <c:pt idx="6">
                  <c:v>7</c:v>
                </c:pt>
                <c:pt idx="9">
                  <c:v>6</c:v>
                </c:pt>
                <c:pt idx="12">
                  <c:v>5</c:v>
                </c:pt>
              </c:numCache>
            </c:numRef>
          </c:val>
          <c:extLst>
            <c:ext xmlns:c16="http://schemas.microsoft.com/office/drawing/2014/chart" uri="{C3380CC4-5D6E-409C-BE32-E72D297353CC}">
              <c16:uniqueId val="{00000002-EAB5-4A20-981F-C24D82C744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51</c:v>
                </c:pt>
                <c:pt idx="6">
                  <c:v>51</c:v>
                </c:pt>
                <c:pt idx="9">
                  <c:v>45</c:v>
                </c:pt>
                <c:pt idx="12">
                  <c:v>33</c:v>
                </c:pt>
              </c:numCache>
            </c:numRef>
          </c:val>
          <c:extLst>
            <c:ext xmlns:c16="http://schemas.microsoft.com/office/drawing/2014/chart" uri="{C3380CC4-5D6E-409C-BE32-E72D297353CC}">
              <c16:uniqueId val="{00000003-EAB5-4A20-981F-C24D82C744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2651</c:v>
                </c:pt>
                <c:pt idx="3">
                  <c:v>2747</c:v>
                </c:pt>
                <c:pt idx="6">
                  <c:v>2662</c:v>
                </c:pt>
                <c:pt idx="9">
                  <c:v>2418</c:v>
                </c:pt>
                <c:pt idx="12">
                  <c:v>2475</c:v>
                </c:pt>
              </c:numCache>
            </c:numRef>
          </c:val>
          <c:extLst>
            <c:ext xmlns:c16="http://schemas.microsoft.com/office/drawing/2014/chart" uri="{C3380CC4-5D6E-409C-BE32-E72D297353CC}">
              <c16:uniqueId val="{00000004-EAB5-4A20-981F-C24D82C744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B5-4A20-981F-C24D82C744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B5-4A20-981F-C24D82C744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6323</c:v>
                </c:pt>
                <c:pt idx="3">
                  <c:v>6406</c:v>
                </c:pt>
                <c:pt idx="6">
                  <c:v>6124</c:v>
                </c:pt>
                <c:pt idx="9">
                  <c:v>6121</c:v>
                </c:pt>
                <c:pt idx="12">
                  <c:v>6505</c:v>
                </c:pt>
              </c:numCache>
            </c:numRef>
          </c:val>
          <c:extLst>
            <c:ext xmlns:c16="http://schemas.microsoft.com/office/drawing/2014/chart" uri="{C3380CC4-5D6E-409C-BE32-E72D297353CC}">
              <c16:uniqueId val="{00000007-EAB5-4A20-981F-C24D82C744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2339</c:v>
                </c:pt>
                <c:pt idx="2">
                  <c:v>#N/A</c:v>
                </c:pt>
                <c:pt idx="3">
                  <c:v>#N/A</c:v>
                </c:pt>
                <c:pt idx="4">
                  <c:v>2434</c:v>
                </c:pt>
                <c:pt idx="5">
                  <c:v>#N/A</c:v>
                </c:pt>
                <c:pt idx="6">
                  <c:v>#N/A</c:v>
                </c:pt>
                <c:pt idx="7">
                  <c:v>2275</c:v>
                </c:pt>
                <c:pt idx="8">
                  <c:v>#N/A</c:v>
                </c:pt>
                <c:pt idx="9">
                  <c:v>#N/A</c:v>
                </c:pt>
                <c:pt idx="10">
                  <c:v>2249</c:v>
                </c:pt>
                <c:pt idx="11">
                  <c:v>#N/A</c:v>
                </c:pt>
                <c:pt idx="12">
                  <c:v>#N/A</c:v>
                </c:pt>
                <c:pt idx="13">
                  <c:v>2625</c:v>
                </c:pt>
                <c:pt idx="14">
                  <c:v>#N/A</c:v>
                </c:pt>
              </c:numCache>
            </c:numRef>
          </c:val>
          <c:smooth val="0"/>
          <c:extLst>
            <c:ext xmlns:c16="http://schemas.microsoft.com/office/drawing/2014/chart" uri="{C3380CC4-5D6E-409C-BE32-E72D297353CC}">
              <c16:uniqueId val="{00000008-EAB5-4A20-981F-C24D82C744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75179</c:v>
                </c:pt>
                <c:pt idx="5">
                  <c:v>73308</c:v>
                </c:pt>
                <c:pt idx="8">
                  <c:v>71340</c:v>
                </c:pt>
                <c:pt idx="11">
                  <c:v>69549</c:v>
                </c:pt>
                <c:pt idx="14">
                  <c:v>67983</c:v>
                </c:pt>
              </c:numCache>
            </c:numRef>
          </c:val>
          <c:extLst>
            <c:ext xmlns:c16="http://schemas.microsoft.com/office/drawing/2014/chart" uri="{C3380CC4-5D6E-409C-BE32-E72D297353CC}">
              <c16:uniqueId val="{00000000-B9E6-45A7-B42D-6CBEF35335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1975</c:v>
                </c:pt>
                <c:pt idx="5">
                  <c:v>1912</c:v>
                </c:pt>
                <c:pt idx="8">
                  <c:v>1733</c:v>
                </c:pt>
                <c:pt idx="11">
                  <c:v>1391</c:v>
                </c:pt>
                <c:pt idx="14">
                  <c:v>965</c:v>
                </c:pt>
              </c:numCache>
            </c:numRef>
          </c:val>
          <c:extLst>
            <c:ext xmlns:c16="http://schemas.microsoft.com/office/drawing/2014/chart" uri="{C3380CC4-5D6E-409C-BE32-E72D297353CC}">
              <c16:uniqueId val="{00000001-B9E6-45A7-B42D-6CBEF35335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12859</c:v>
                </c:pt>
                <c:pt idx="5">
                  <c:v>13161</c:v>
                </c:pt>
                <c:pt idx="8">
                  <c:v>13622</c:v>
                </c:pt>
                <c:pt idx="11">
                  <c:v>12989</c:v>
                </c:pt>
                <c:pt idx="14">
                  <c:v>14628</c:v>
                </c:pt>
              </c:numCache>
            </c:numRef>
          </c:val>
          <c:extLst>
            <c:ext xmlns:c16="http://schemas.microsoft.com/office/drawing/2014/chart" uri="{C3380CC4-5D6E-409C-BE32-E72D297353CC}">
              <c16:uniqueId val="{00000002-B9E6-45A7-B42D-6CBEF35335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E6-45A7-B42D-6CBEF35335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E6-45A7-B42D-6CBEF35335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14</c:v>
                </c:pt>
                <c:pt idx="6">
                  <c:v>14</c:v>
                </c:pt>
                <c:pt idx="9">
                  <c:v>8</c:v>
                </c:pt>
                <c:pt idx="12">
                  <c:v>8</c:v>
                </c:pt>
              </c:numCache>
            </c:numRef>
          </c:val>
          <c:extLst>
            <c:ext xmlns:c16="http://schemas.microsoft.com/office/drawing/2014/chart" uri="{C3380CC4-5D6E-409C-BE32-E72D297353CC}">
              <c16:uniqueId val="{00000005-B9E6-45A7-B42D-6CBEF35335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6528</c:v>
                </c:pt>
                <c:pt idx="3">
                  <c:v>6170</c:v>
                </c:pt>
                <c:pt idx="6">
                  <c:v>6167</c:v>
                </c:pt>
                <c:pt idx="9">
                  <c:v>5979</c:v>
                </c:pt>
                <c:pt idx="12">
                  <c:v>6057</c:v>
                </c:pt>
              </c:numCache>
            </c:numRef>
          </c:val>
          <c:extLst>
            <c:ext xmlns:c16="http://schemas.microsoft.com/office/drawing/2014/chart" uri="{C3380CC4-5D6E-409C-BE32-E72D297353CC}">
              <c16:uniqueId val="{00000006-B9E6-45A7-B42D-6CBEF35335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176</c:v>
                </c:pt>
                <c:pt idx="3">
                  <c:v>127</c:v>
                </c:pt>
                <c:pt idx="6">
                  <c:v>77</c:v>
                </c:pt>
                <c:pt idx="9">
                  <c:v>33</c:v>
                </c:pt>
                <c:pt idx="12">
                  <c:v>0</c:v>
                </c:pt>
              </c:numCache>
            </c:numRef>
          </c:val>
          <c:extLst>
            <c:ext xmlns:c16="http://schemas.microsoft.com/office/drawing/2014/chart" uri="{C3380CC4-5D6E-409C-BE32-E72D297353CC}">
              <c16:uniqueId val="{00000007-B9E6-45A7-B42D-6CBEF35335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35987</c:v>
                </c:pt>
                <c:pt idx="3">
                  <c:v>34812</c:v>
                </c:pt>
                <c:pt idx="6">
                  <c:v>34171</c:v>
                </c:pt>
                <c:pt idx="9">
                  <c:v>33016</c:v>
                </c:pt>
                <c:pt idx="12">
                  <c:v>32067</c:v>
                </c:pt>
              </c:numCache>
            </c:numRef>
          </c:val>
          <c:extLst>
            <c:ext xmlns:c16="http://schemas.microsoft.com/office/drawing/2014/chart" uri="{C3380CC4-5D6E-409C-BE32-E72D297353CC}">
              <c16:uniqueId val="{00000008-B9E6-45A7-B42D-6CBEF35335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c:v>
                </c:pt>
                <c:pt idx="3">
                  <c:v>14</c:v>
                </c:pt>
                <c:pt idx="6">
                  <c:v>8</c:v>
                </c:pt>
                <c:pt idx="9">
                  <c:v>5</c:v>
                </c:pt>
                <c:pt idx="12">
                  <c:v>4</c:v>
                </c:pt>
              </c:numCache>
            </c:numRef>
          </c:val>
          <c:extLst>
            <c:ext xmlns:c16="http://schemas.microsoft.com/office/drawing/2014/chart" uri="{C3380CC4-5D6E-409C-BE32-E72D297353CC}">
              <c16:uniqueId val="{00000009-B9E6-45A7-B42D-6CBEF35335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70950</c:v>
                </c:pt>
                <c:pt idx="3">
                  <c:v>70926</c:v>
                </c:pt>
                <c:pt idx="6">
                  <c:v>69338</c:v>
                </c:pt>
                <c:pt idx="9">
                  <c:v>67978</c:v>
                </c:pt>
                <c:pt idx="12">
                  <c:v>66720</c:v>
                </c:pt>
              </c:numCache>
            </c:numRef>
          </c:val>
          <c:extLst>
            <c:ext xmlns:c16="http://schemas.microsoft.com/office/drawing/2014/chart" uri="{C3380CC4-5D6E-409C-BE32-E72D297353CC}">
              <c16:uniqueId val="{0000000A-B9E6-45A7-B42D-6CBEF35335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23650</c:v>
                </c:pt>
                <c:pt idx="2">
                  <c:v>#N/A</c:v>
                </c:pt>
                <c:pt idx="3">
                  <c:v>#N/A</c:v>
                </c:pt>
                <c:pt idx="4">
                  <c:v>23682</c:v>
                </c:pt>
                <c:pt idx="5">
                  <c:v>#N/A</c:v>
                </c:pt>
                <c:pt idx="6">
                  <c:v>#N/A</c:v>
                </c:pt>
                <c:pt idx="7">
                  <c:v>23080</c:v>
                </c:pt>
                <c:pt idx="8">
                  <c:v>#N/A</c:v>
                </c:pt>
                <c:pt idx="9">
                  <c:v>#N/A</c:v>
                </c:pt>
                <c:pt idx="10">
                  <c:v>23090</c:v>
                </c:pt>
                <c:pt idx="11">
                  <c:v>#N/A</c:v>
                </c:pt>
                <c:pt idx="12">
                  <c:v>#N/A</c:v>
                </c:pt>
                <c:pt idx="13">
                  <c:v>21278</c:v>
                </c:pt>
                <c:pt idx="14">
                  <c:v>#N/A</c:v>
                </c:pt>
              </c:numCache>
            </c:numRef>
          </c:val>
          <c:smooth val="0"/>
          <c:extLst>
            <c:ext xmlns:c16="http://schemas.microsoft.com/office/drawing/2014/chart" uri="{C3380CC4-5D6E-409C-BE32-E72D297353CC}">
              <c16:uniqueId val="{0000000B-B9E6-45A7-B42D-6CBEF35335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2872</c:v>
                </c:pt>
                <c:pt idx="1">
                  <c:v>2583</c:v>
                </c:pt>
                <c:pt idx="2">
                  <c:v>4332</c:v>
                </c:pt>
              </c:numCache>
            </c:numRef>
          </c:val>
          <c:extLst>
            <c:ext xmlns:c16="http://schemas.microsoft.com/office/drawing/2014/chart" uri="{C3380CC4-5D6E-409C-BE32-E72D297353CC}">
              <c16:uniqueId val="{00000000-5339-4827-91D0-6A03F3A65A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330</c:v>
                </c:pt>
                <c:pt idx="1">
                  <c:v>80</c:v>
                </c:pt>
                <c:pt idx="2">
                  <c:v>394</c:v>
                </c:pt>
              </c:numCache>
            </c:numRef>
          </c:val>
          <c:extLst>
            <c:ext xmlns:c16="http://schemas.microsoft.com/office/drawing/2014/chart" uri="{C3380CC4-5D6E-409C-BE32-E72D297353CC}">
              <c16:uniqueId val="{00000001-5339-4827-91D0-6A03F3A65A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10248</c:v>
                </c:pt>
                <c:pt idx="1">
                  <c:v>10108</c:v>
                </c:pt>
                <c:pt idx="2">
                  <c:v>10070</c:v>
                </c:pt>
              </c:numCache>
            </c:numRef>
          </c:val>
          <c:extLst>
            <c:ext xmlns:c16="http://schemas.microsoft.com/office/drawing/2014/chart" uri="{C3380CC4-5D6E-409C-BE32-E72D297353CC}">
              <c16:uniqueId val="{00000002-5339-4827-91D0-6A03F3A65A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{CA383566-F6D0-4592-94F7-B62A47FDFFD3}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15A-4D66-BE49-0647E36F4F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{E5EB8F9F-4ED5-46FF-B38B-0F2DC6E50789}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5A-4D66-BE49-0647E36F4F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{8AFC0EE4-DF69-4FD9-AA8B-E309DEE252A0}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5A-4D66-BE49-0647E36F4F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{10FE1371-359D-4837-84E8-0E859C163674}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5A-4D66-BE49-0647E36F4F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{8097F2A1-1B8E-4A06-B4BE-B09E948FBFA2}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5A-4D66-BE49-0647E36F4F3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{05233E09-E8FC-49D0-AFF6-99FAAE7FDE45}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15A-4D66-BE49-0647E36F4F3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{C9175BFD-3E82-4434-8320-A9F7D9AA7BC6}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15A-4D66-BE49-0647E36F4F3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{C3DC2E69-82F8-494D-BBC1-B86348B2A743}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15A-4D66-BE49-0647E36F4F3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{9CB1054F-BE18-4C2D-A0C3-53CA0E7C1BAB}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15A-4D66-BE49-0647E36F4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74.7</c:v>
                </c:pt>
                <c:pt idx="8">
                  <c:v>73.599999999999994</c:v>
                </c:pt>
                <c:pt idx="16">
                  <c:v>56.7</c:v>
                </c:pt>
                <c:pt idx="24">
                  <c:v>58.8</c:v>
                </c:pt>
                <c:pt idx="32">
                  <c:v>60.1</c:v>
                </c:pt>
              </c:numCache>
            </c:numRef>
          </c:xVal>
          <c:yVal>
            <c:numRef>
              <c:f>公会計指標分析・財政指標組合せ分析表!$BP$51:$DC$51</c:f>
              <c:numCache>
                <c:formatCode>#,##0.0;"▲ "#,##0.0</c:formatCode>
                <c:ptCount val="40"/>
                <c:pt idx="0">
                  <c:v>106.3</c:v>
                </c:pt>
                <c:pt idx="8">
                  <c:v>108.5</c:v>
                </c:pt>
                <c:pt idx="16">
                  <c:v>107</c:v>
                </c:pt>
                <c:pt idx="24">
                  <c:v>105.3</c:v>
                </c:pt>
                <c:pt idx="32">
                  <c:v>93.5</c:v>
                </c:pt>
              </c:numCache>
            </c:numRef>
          </c:yVal>
          <c:smooth val="0"/>
          <c:extLst>
            <c:ext xmlns:c16="http://schemas.microsoft.com/office/drawing/2014/chart" uri="{C3380CC4-5D6E-409C-BE32-E72D297353CC}">
              <c16:uniqueId val="{00000009-B15A-4D66-BE49-0647E36F4F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6487334740343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{579291FC-1BE6-4001-A6AC-899FE88CD468}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15A-4D66-BE49-0647E36F4F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{A686806B-9144-4AA2-A479-267F70F0ACB0}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5A-4D66-BE49-0647E36F4F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{E9635E5B-FC03-44B9-9862-D50746F2F1E2}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5A-4D66-BE49-0647E36F4F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{0AD2C36A-0541-4B61-B96F-97BFE8EC4BBD}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5A-4D66-BE49-0647E36F4F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{1ED3BB3C-6253-419A-A92C-6BCF9476645A}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5A-4D66-BE49-0647E36F4F3D}"/>
                </c:ext>
              </c:extLst>
            </c:dLbl>
            <c:dLbl>
              <c:idx val="8"/>
              <c:layout>
                <c:manualLayout>
                  <c:x val="-2.7502116482704387E-2"/>
                  <c:y val="-5.231040353866740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{AEDF7BA6-22BE-4907-948D-5C60EF602909}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15A-4D66-BE49-0647E36F4F3D}"/>
                </c:ext>
              </c:extLst>
            </c:dLbl>
            <c:dLbl>
              <c:idx val="16"/>
              <c:layout>
                <c:manualLayout>
                  <c:x val="-3.7155228826217766E-2"/>
                  <c:y val="-7.716768067306295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{A725FD1F-31EE-4803-8DAA-010FC3B48EB2}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15A-4D66-BE49-0647E36F4F3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{F9B49481-DB2E-4B5D-BAAA-B600210A4C54}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15A-4D66-BE49-0647E36F4F3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{D53B6272-53FB-4FAA-B5B1-4126882B8F0D}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15A-4D66-BE49-0647E36F4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B15A-4D66-BE49-0647E36F4F3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{5C40826B-8500-4F85-A8AF-4BDD1EDAF60B}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4F-45AD-ACF3-D5B003184E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{E9CC78DA-81BF-466B-A35A-DEA8BC676115}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4F-45AD-ACF3-D5B003184E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{75D9987B-320A-46E2-8EB2-9BFE69789A86}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4F-45AD-ACF3-D5B003184E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{87934BEC-88E4-49C7-A0FF-2F8BFF5BBCFA}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4F-45AD-ACF3-D5B003184E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{4130262B-DE49-44FA-880E-57D9E9FED505}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4F-45AD-ACF3-D5B003184E2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{934C3729-29D2-47C2-B22E-20E05CD01200}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4F-45AD-ACF3-D5B003184E29}"/>
                </c:ext>
              </c:extLst>
            </c:dLbl>
            <c:dLbl>
              <c:idx val="16"/>
              <c:layout>
                <c:manualLayout>
                  <c:x val="-3.431084530275043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{3FF6ABDA-D9D8-408C-B4A2-B1E7B1DC2A1E}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4F-45AD-ACF3-D5B003184E29}"/>
                </c:ext>
              </c:extLst>
            </c:dLbl>
            <c:dLbl>
              <c:idx val="24"/>
              <c:layout>
                <c:manualLayout>
                  <c:x val="-2.8829840147400764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{31C06831-9848-44D8-9C41-81076B694E7F}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4F-45AD-ACF3-D5B003184E2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{C291DF0F-DB36-44E8-9A17-A9EB045E130C}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4F-45AD-ACF3-D5B003184E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c:v>
                </c:pt>
                <c:pt idx="16">
                  <c:v>10.7</c:v>
                </c:pt>
                <c:pt idx="24">
                  <c:v>10.6</c:v>
                </c:pt>
                <c:pt idx="32">
                  <c:v>10.7</c:v>
                </c:pt>
              </c:numCache>
            </c:numRef>
          </c:xVal>
          <c:yVal>
            <c:numRef>
              <c:f>公会計指標分析・財政指標組合せ分析表!$BP$73:$DC$73</c:f>
              <c:numCache>
                <c:formatCode>#,##0.0;"▲ "#,##0.0</c:formatCode>
                <c:ptCount val="40"/>
                <c:pt idx="0">
                  <c:v>106.3</c:v>
                </c:pt>
                <c:pt idx="8">
                  <c:v>108.5</c:v>
                </c:pt>
                <c:pt idx="16">
                  <c:v>107</c:v>
                </c:pt>
                <c:pt idx="24">
                  <c:v>105.3</c:v>
                </c:pt>
                <c:pt idx="32">
                  <c:v>93.5</c:v>
                </c:pt>
              </c:numCache>
            </c:numRef>
          </c:yVal>
          <c:smooth val="0"/>
          <c:extLst>
            <c:ext xmlns:c16="http://schemas.microsoft.com/office/drawing/2014/chart" uri="{C3380CC4-5D6E-409C-BE32-E72D297353CC}">
              <c16:uniqueId val="{00000009-034F-45AD-ACF3-D5B003184E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{97ECF870-6083-4B2C-8CC5-48A7CD1D160E}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4F-45AD-ACF3-D5B003184E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{1B3419B3-3A2F-4210-A5F2-56A5EF175A0B}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4F-45AD-ACF3-D5B003184E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{02DD2D78-CCAE-4838-BDB3-7E59ABBFA066}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4F-45AD-ACF3-D5B003184E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{59B7B6DA-B967-469F-A22D-A86C3A8D11D5}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4F-45AD-ACF3-D5B003184E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{84CD6849-BDFF-4D95-A9B2-D5986DC22DEF}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4F-45AD-ACF3-D5B003184E29}"/>
                </c:ext>
              </c:extLst>
            </c:dLbl>
            <c:dLbl>
              <c:idx val="8"/>
              <c:layout>
                <c:manualLayout>
                  <c:x val="-3.4502318643803015E-2"/>
                  <c:y val="-5.068798902943819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{8F4E8998-F863-4D86-9976-536B6D6AAD22}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4F-45AD-ACF3-D5B003184E29}"/>
                </c:ext>
              </c:extLst>
            </c:dLbl>
            <c:dLbl>
              <c:idx val="16"/>
              <c:layout>
                <c:manualLayout>
                  <c:x val="-2.8766015700383341E-2"/>
                  <c:y val="-7.41453051461496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{EC307170-60D6-4BC5-90ED-38365538678A}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4F-45AD-ACF3-D5B003184E2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{FA3ACA78-D583-47D1-9097-88A96350DE28}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4F-45AD-ACF3-D5B003184E2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{B2D8AECC-3567-4FD2-AAB3-9E551977FDD2}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4F-45AD-ACF3-D5B003184E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034F-45AD-ACF3-D5B003184E29}"/>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○元利償還金</a:t>
          </a:r>
        </a:p>
        <a:p>
          <a:r>
            <a:rPr kumimoji="1" lang="ja-JP" altLang="en-US" sz="800">
              <a:latin typeface="ＭＳ ゴシック" pitchFamily="49" charset="-128"/>
              <a:ea typeface="ＭＳ ゴシック" pitchFamily="49" charset="-128"/>
            </a:rPr>
            <a:t>　由利本荘総合防災公園整備事業などの大型建設事業の地方債償還開始により、増加した。</a:t>
          </a:r>
        </a:p>
        <a:p>
          <a:r>
            <a:rPr kumimoji="1" lang="ja-JP" altLang="en-US" sz="800">
              <a:latin typeface="ＭＳ ゴシック" pitchFamily="49" charset="-128"/>
              <a:ea typeface="ＭＳ ゴシック" pitchFamily="49" charset="-128"/>
            </a:rPr>
            <a:t>○公営企業債の元利償還金に対する繰入金</a:t>
          </a:r>
        </a:p>
        <a:p>
          <a:r>
            <a:rPr kumimoji="1" lang="ja-JP" altLang="en-US" sz="800">
              <a:latin typeface="ＭＳ ゴシック" pitchFamily="49" charset="-128"/>
              <a:ea typeface="ＭＳ ゴシック" pitchFamily="49" charset="-128"/>
            </a:rPr>
            <a:t>　介護サービス事業の償還が一部終了したが、下水道事業の償還額の増加に伴い繰入金は前年度同程度となった。</a:t>
          </a:r>
        </a:p>
        <a:p>
          <a:r>
            <a:rPr kumimoji="1" lang="ja-JP" altLang="en-US" sz="800">
              <a:latin typeface="ＭＳ ゴシック" pitchFamily="49" charset="-128"/>
              <a:ea typeface="ＭＳ ゴシック" pitchFamily="49" charset="-128"/>
            </a:rPr>
            <a:t>○算入公債費等</a:t>
          </a:r>
        </a:p>
        <a:p>
          <a:r>
            <a:rPr kumimoji="1" lang="ja-JP" altLang="en-US" sz="800">
              <a:latin typeface="ＭＳ ゴシック" pitchFamily="49" charset="-128"/>
              <a:ea typeface="ＭＳ ゴシック" pitchFamily="49" charset="-128"/>
            </a:rPr>
            <a:t>　平成２０年度過疎対策事業債等の償還が終了したが、平成２９年度合併特例事業債の償還が始まり、前年度同程度となった。新規発行については、過疎対策事業債や合併特例事業債など交付税算入割合の高い地方債を活用しており、ここ数年は同程度で推移し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元利償還金は平成３０年度、令和２年度に繰上償還を実施したことから減少に転じた。今後、由利本荘総合防災公園整備事業などの大型建設事業の地方債償還に伴い数年間は増加傾向が続くと想定される。そのため、公営企業債の元利償還金に対する繰入金については、整備計画の見直しなどにより新規地方債発行の抑制を図る。また、普通交付税の減などにより、分母の基礎となる標準財政規模の縮小が見込まれているが、収支の状況を見極めながら地方債の積極的な繰上償還の実施や、新規地方債発行の抑制、交付税算入割合の高い地方債の活用を基本とし、比率の改善を図っていく。</a:t>
          </a:r>
        </a:p>
        <a:p>
          <a:endParaRPr kumimoji="1" lang="ja-JP" altLang="en-US" sz="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○本市では、満期一括償還の地方債を発行していないため、減債基金残高と減債基金積立相当額に該当する数値はありません。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p>
        <a:p>
          <a:r>
            <a:rPr kumimoji="1" lang="ja-JP" altLang="en-US" sz="900">
              <a:latin typeface="ＭＳ ゴシック" pitchFamily="49" charset="-128"/>
              <a:ea typeface="ＭＳ ゴシック" pitchFamily="49" charset="-128"/>
            </a:rPr>
            <a:t>　令和３年度は元金償還額が当該年度発行額より多かったため、前年度に比べて減少した。</a:t>
          </a:r>
        </a:p>
        <a:p>
          <a:r>
            <a:rPr kumimoji="1" lang="ja-JP" altLang="en-US" sz="900">
              <a:latin typeface="ＭＳ ゴシック" pitchFamily="49" charset="-128"/>
              <a:ea typeface="ＭＳ ゴシック" pitchFamily="49" charset="-128"/>
            </a:rPr>
            <a:t>○公営企業債等繰入見込額</a:t>
          </a:r>
        </a:p>
        <a:p>
          <a:r>
            <a:rPr kumimoji="1" lang="ja-JP" altLang="en-US" sz="900">
              <a:latin typeface="ＭＳ ゴシック" pitchFamily="49" charset="-128"/>
              <a:ea typeface="ＭＳ ゴシック" pitchFamily="49" charset="-128"/>
            </a:rPr>
            <a:t>　下水道事業や集落排水事業などの投資事業の平準化を図ることにより、地方債残高の急増を抑え、公営企業債に対する繰入見込額についても平準化を図っている。</a:t>
          </a:r>
        </a:p>
        <a:p>
          <a:r>
            <a:rPr kumimoji="1" lang="ja-JP" altLang="en-US" sz="900">
              <a:latin typeface="ＭＳ ゴシック" pitchFamily="49" charset="-128"/>
              <a:ea typeface="ＭＳ ゴシック" pitchFamily="49" charset="-128"/>
            </a:rPr>
            <a:t>○充当可能基金</a:t>
          </a:r>
        </a:p>
        <a:p>
          <a:r>
            <a:rPr kumimoji="1" lang="ja-JP" altLang="en-US" sz="900">
              <a:latin typeface="ＭＳ ゴシック" pitchFamily="49" charset="-128"/>
              <a:ea typeface="ＭＳ ゴシック" pitchFamily="49" charset="-128"/>
            </a:rPr>
            <a:t>　令和３年度は、地域雇用創出推進基金及び公共施設等総合管理基金等の取り崩しを行ったが、財政調整基金や減債基金の積み立てをしたことにより増加した。</a:t>
          </a:r>
        </a:p>
        <a:p>
          <a:r>
            <a:rPr kumimoji="1" lang="ja-JP" altLang="en-US" sz="900">
              <a:latin typeface="ＭＳ ゴシック" pitchFamily="49" charset="-128"/>
              <a:ea typeface="ＭＳ ゴシック" pitchFamily="49" charset="-128"/>
            </a:rPr>
            <a:t>○基準財政需要額算入見込額</a:t>
          </a:r>
        </a:p>
        <a:p>
          <a:r>
            <a:rPr kumimoji="1" lang="ja-JP" altLang="en-US" sz="900">
              <a:latin typeface="ＭＳ ゴシック" pitchFamily="49" charset="-128"/>
              <a:ea typeface="ＭＳ ゴシック" pitchFamily="49" charset="-128"/>
            </a:rPr>
            <a:t>　地方債の新規発行については、過疎対策事業債や合併特例事業債など交付税算入割合の高い地方債を活用しているが、下水道費や臨時財政対策債の需要額算入の減少に伴い、基準財政需要額算入見込額も減少した。</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将来負担比率については、地方債現在高が減少しているが、基金の積み立ての増加により減少した。今後、普通交付税の減少等により、分母の基礎となる標準財政規模の縮小が見込まれるが、交付税算入割合の高い地方債の活用を基本とし、収支の状況を把握しながら充当可能基金の積み増しを実施し、比率の維持・改善を図る。</a:t>
          </a:r>
        </a:p>
        <a:p>
          <a:endParaRPr kumimoji="1" lang="ja-JP" altLang="en-US" sz="9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秋田県由利本荘市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振興基金では庁舎建設基金への積み替えのため１．３億円、公共施設総合管理基金では清掃センター定期整備補修事業などの公共施設修繕に５．７億円、地域雇用創出推進基金では農業支援補助金などの財源として７．８億円、ふるさとさくら基金２．０億円、行政改革に伴う人件費平準化基金では民営化施設（保育園）などへの派遣職員人件費分として０．８億円をそれぞれ取り崩した一方、また、翌年度実施事業及び後年度の負担に対応するため、財政調整基金を１７．５億円、減債基金を３．１億円、地域雇用創出推進基金を５．５億円、公共施設等総合管理基金３．６億円、庁舎建設基金を２．３億円、ふるさとさくら基金２．６億円、鳥海ダム振興基金２．８億円を積み立てたこと等から、基金全体としては１４８．０億円となり、２０．３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財政調整基金は、現時点でほぼ目安としている総額に達しているが、引き続き、標準財政規模の１割程度を目安をとして、取り崩しや積み増しを継続していく。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減債基金は、収支の状況を見極めながら、繰上償還が必要だと判断した場合には、その財源としての積み立てを行う。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その他の特定目的基金は、それぞれの事業遂行に必要な基金であり、事業の進捗状況を見極めながら対応する。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歳計剰余金の処分については、財政調整基金及びその他の特定目的基金へ積み立てる。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・地域雇用創出推進基金：地域で直面している課題に対し知恵を活かしながら市の未来につながる事業を展開するための経費に充てるため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・公共施設等総合管理基金：公共施設等の総合的かつ計画的な保全等に充てるため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・中小企業金融支援基金：新型コロナウイルス感染症の影響で融資を受けた中小企業に対する後年度の利子及び保証料補給のため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振興基金では庁舎建設基金への積み替えのため１．３億円、公共施設総合管理基金では清掃センター定期整備補修事業などの公共施設修繕に５．７億円、地域雇用創出推進基金では農業支援補助金などの財源として７．８億円、ふるさとさくら基金２．０億円、行政改革に伴う人件費平準化基金では民営化施設（保育園）などへの派遣職員人件費分として０．８億円をそれぞれ取り崩したが、翌年度実施事業及び後年度の負担に対応するため、地域雇用創出推進基金を５．５億円、公共施設等総合管理基金３．６億円、庁舎建設基金を２．３億円、ふるさとさくら基金２．６億円、鳥海ダム振興基金２．８億円積み立てたことによりほぼ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内、雇用創出推進基金、公共施設等総合管理基金は、予算編成時の財源として、雇用関係事業や建物の維持に充当しているため、一定額の確保を目指している。その他の特定目的基金は、それぞれの事業遂行に必要な基金であり、事業の進捗状況を見極めながら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基金運用収入（預金利子分）を含む１７．５億円を積み立てした。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不測の事態に対応するための経費、財源不足時に対応するための経費として位置づけており、総額の目安は、標準財政規模の１割程度と考えている。取り崩しや積み増しを行いながら、現時点でほぼ目安としている総額に達しているが、引き続き、目安の考え方を基本として、取り崩しや積み増しを継続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基金運用収入（預金利子分）を含む３．１億円を積み立てしたことによる増。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減債基金は、起債の償還財源と位置づけており、特に、繰上償還時の財源と考えている。財政運営上、収支の状況を見極めながら、繰上償還が必要だと判断した場合には、その財源としての積み立てを行う。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1F5972-81B2-4550-9A14-6AEE61269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7029D09-6584-4BCB-AE54-0B4FAC433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A03A6D4-3883-4E48-BA5D-FA21D8551B7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729A19B-4712-4A77-AE9C-D44CCE34422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33D632E-6F02-4AD6-A684-3DEE69A374B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382BA3E-43C0-48ED-A803-A03C2CA062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BE0CFFC-8A06-41C6-95B1-3ED50F8DC53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47408A9-0B9E-4020-B99C-5A48FC1E98F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DE6D3C-48A6-4F93-923D-00F980D7976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1014726-8570-470A-BEFB-7811A45979B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F7E0B81-D7FE-4BC4-AB94-EE6407B4BB0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731F68-9882-4EB9-A9D6-7623A74BD5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832C140-5CBC-43CA-8E08-92C07CE8F66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4E2EC4D-7498-430B-85D6-03264E9FE99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08C6271-F73F-4D3F-A3CE-29131A5AC1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7C6002-60CF-4B53-AB00-3EBE170EB2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7FAA79-43A2-4196-8F51-6AB865582CC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2E2B1DB-6C31-407B-8B0F-E987297ABB7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470498-B6E6-452F-AC78-B3A763A80C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7CB3949-8040-4B04-95FD-4D8D0900A5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7F08C11-B7D5-4FF8-A751-C5B15435A6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6165B2A-0B25-4856-A6D5-3A4CA9CF2B9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9178A5A-F08B-4F9C-BBA6-F98912B6C8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B6970AF-9776-4B31-A833-C9313C34862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427EED1-5DC7-4C19-A0A7-48A3569D54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B65473C-3602-45F2-ABE2-4FA0D20CAA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04F0172-4383-40BF-8B45-8B9429C6E5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1CA4412-0C5D-4331-B0EB-2109BD06AE6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69E4778-FD86-4858-B576-58C9D794EF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8E6CD8A-88E3-4CF7-8693-1E4DA05D334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E4A90F8-9A6F-46D2-AA12-529AA2B394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1D3F040-C615-4C55-9104-E7BA4767B3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B9D62A3-4DE8-4FE0-AE94-7E8BBC504E8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E3D0485-E48D-4D32-B6C5-131FF79FF9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CD2A1F8-A260-4487-AD97-FFD98BE5CE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92AFB7A-2B0F-4F5F-8EFF-F96A8FA79D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5A97414-8936-40BA-A79D-D848AF8B7C5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DEA92D5-DBD0-4778-A1E8-AD6C9B1379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375FDF7-85A0-489C-83E8-80F63AB9159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1B4EED4-112C-4933-A88B-B9F80D0C69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5DC83E1-FBA3-4F62-B16E-E0D08E8C29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18DD724-D105-4AA0-9A18-F5BF89CF724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99AFA91-40DC-44A4-BF29-4A2CD6CA46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BC00CA4-43EA-4D27-8938-2AB356BD33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8FF030F-35FB-4B0C-B7D7-30B6C0BDCC5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89A1C40-F627-41E4-9D61-5B98A955A4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D90DFC0-7973-41BB-806C-3758C236E33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750" b="0" i="0" baseline="0">
              <a:solidFill>
                <a:schemeClr val="dk1"/>
              </a:solidFill>
              <a:effectLst/>
              <a:latin typeface="+mn-lt"/>
              <a:ea typeface="+mn-ea"/>
              <a:cs typeface="+mn-cs"/>
            </a:rPr>
            <a:t>　</a:t>
          </a:r>
          <a:r>
            <a:rPr lang="ja-JP" altLang="ja-JP" sz="750" b="0" i="0" baseline="0">
              <a:solidFill>
                <a:schemeClr val="dk1"/>
              </a:solidFill>
              <a:effectLst/>
              <a:latin typeface="+mn-lt"/>
              <a:ea typeface="+mn-ea"/>
              <a:cs typeface="+mn-cs"/>
            </a:rPr>
            <a:t>当市では、平成</a:t>
          </a:r>
          <a:r>
            <a:rPr lang="en-US" altLang="ja-JP" sz="750" b="0" i="0" baseline="0">
              <a:solidFill>
                <a:schemeClr val="dk1"/>
              </a:solidFill>
              <a:effectLst/>
              <a:latin typeface="+mn-lt"/>
              <a:ea typeface="+mn-ea"/>
              <a:cs typeface="+mn-cs"/>
            </a:rPr>
            <a:t>28</a:t>
          </a:r>
          <a:r>
            <a:rPr lang="ja-JP" altLang="ja-JP" sz="750" b="0" i="0" baseline="0">
              <a:solidFill>
                <a:schemeClr val="dk1"/>
              </a:solidFill>
              <a:effectLst/>
              <a:latin typeface="+mn-lt"/>
              <a:ea typeface="+mn-ea"/>
              <a:cs typeface="+mn-cs"/>
            </a:rPr>
            <a:t>年度に策定した由利本荘市公共施設等総合管理計画を令和３年度に改訂し、予防保全による長寿命化と人口減少に応じた適正規模の見直しを前提として、</a:t>
          </a:r>
          <a:r>
            <a:rPr lang="en-US" altLang="ja-JP" sz="750" b="0" i="0" baseline="0">
              <a:solidFill>
                <a:schemeClr val="dk1"/>
              </a:solidFill>
              <a:effectLst/>
              <a:latin typeface="+mn-lt"/>
              <a:ea typeface="+mn-ea"/>
              <a:cs typeface="+mn-cs"/>
            </a:rPr>
            <a:t>20</a:t>
          </a:r>
          <a:r>
            <a:rPr lang="ja-JP" altLang="ja-JP" sz="750" b="0" i="0" baseline="0">
              <a:solidFill>
                <a:schemeClr val="dk1"/>
              </a:solidFill>
              <a:effectLst/>
              <a:latin typeface="+mn-lt"/>
              <a:ea typeface="+mn-ea"/>
              <a:cs typeface="+mn-cs"/>
            </a:rPr>
            <a:t>年間で棟数</a:t>
          </a:r>
          <a:r>
            <a:rPr lang="en-US" altLang="ja-JP" sz="750" b="0" i="0" baseline="0">
              <a:solidFill>
                <a:schemeClr val="dk1"/>
              </a:solidFill>
              <a:effectLst/>
              <a:latin typeface="+mn-lt"/>
              <a:ea typeface="+mn-ea"/>
              <a:cs typeface="+mn-cs"/>
            </a:rPr>
            <a:t>37</a:t>
          </a:r>
          <a:r>
            <a:rPr lang="ja-JP" altLang="ja-JP" sz="750" b="0" i="0" baseline="0">
              <a:solidFill>
                <a:schemeClr val="dk1"/>
              </a:solidFill>
              <a:effectLst/>
              <a:latin typeface="+mn-lt"/>
              <a:ea typeface="+mn-ea"/>
              <a:cs typeface="+mn-cs"/>
            </a:rPr>
            <a:t>％、面積</a:t>
          </a:r>
          <a:r>
            <a:rPr lang="en-US" altLang="ja-JP" sz="750" b="0" i="0" baseline="0">
              <a:solidFill>
                <a:schemeClr val="dk1"/>
              </a:solidFill>
              <a:effectLst/>
              <a:latin typeface="+mn-lt"/>
              <a:ea typeface="+mn-ea"/>
              <a:cs typeface="+mn-cs"/>
            </a:rPr>
            <a:t>37</a:t>
          </a:r>
          <a:r>
            <a:rPr lang="ja-JP" altLang="ja-JP" sz="750" b="0" i="0" baseline="0">
              <a:solidFill>
                <a:schemeClr val="dk1"/>
              </a:solidFill>
              <a:effectLst/>
              <a:latin typeface="+mn-lt"/>
              <a:ea typeface="+mn-ea"/>
              <a:cs typeface="+mn-cs"/>
            </a:rPr>
            <a:t>％の縮減に目標を変更し、施設の統合、廃止のほか、譲渡や売却に取り組んでいる。</a:t>
          </a:r>
          <a:endParaRPr lang="ja-JP" altLang="ja-JP" sz="750">
            <a:effectLst/>
          </a:endParaRPr>
        </a:p>
        <a:p>
          <a:pPr rtl="0" eaLnBrk="1" fontAlgn="auto" latinLnBrk="0" hangingPunct="1"/>
          <a:r>
            <a:rPr lang="ja-JP" altLang="ja-JP" sz="750" b="0" i="0" baseline="0">
              <a:solidFill>
                <a:schemeClr val="dk1"/>
              </a:solidFill>
              <a:effectLst/>
              <a:latin typeface="+mn-lt"/>
              <a:ea typeface="+mn-ea"/>
              <a:cs typeface="+mn-cs"/>
            </a:rPr>
            <a:t>　有形固定資産減価償却率については、令和元年度に「道路」の耐用年数を１０年から国の基準である５０年（開始時のみ）に見直ししたため大幅に減少となった。類似団体平均と比較してもやや低い水準にあるが、老朽化、耐用年数の超過などにより今後上昇傾向になることから、今後も由利本荘市公共施設等総合管理計画及び個別施設計画に基づき、資産の効率的な管理、効果的な利活用を進めていく必要がある。</a:t>
          </a:r>
          <a:endParaRPr lang="ja-JP" altLang="ja-JP" sz="7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460C57A-CE6E-4976-9EB0-84055EECB4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50CDB5E-F961-4C2D-98F3-AC3A651E83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676CC27-C373-40AD-9B33-449E5C37B4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6FB1477-60C6-447D-B0B5-44CE0F6949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0AA6CCA-E87C-4FD9-A648-EA3B2D8E772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05F9B63-B6BA-4AFF-B573-41893DF036E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0735E5A-7009-4410-8B98-527E8BFD4BC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F50DC80-86D9-4D63-8999-107D3CB482D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192224B-576E-4CDE-96B6-D4B16A7D062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20FCF47-AADB-47D3-9E96-72D04CF48C3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7FE6953-C602-4F2C-BC93-A810A63F8D3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33C072B-C7AB-4FBF-B2CF-C2A0285802E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72B1ABF-D9A1-494F-AC66-8236A532310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F19ED6B-7EE0-4F4A-9E43-763F56DA55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94C357C-DEA2-4AC6-A31A-01460D43F7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5BCC259-1556-4231-AAA1-F520300F141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9C465EDF-3B9B-4A58-9798-D329A61E2F9A}"/>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61ECBB96-557E-4EBE-855D-A8410DB216F4}"/>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E5366BF-293B-4CF7-A492-1EF9515CB183}"/>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CCA0CDB0-BA46-43E1-A1ED-1FBA26A57198}"/>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95AF777B-71A4-4F88-AF50-F7C09CC8F4AA}"/>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8A504924-ABE3-489B-B052-6E11567D53D9}"/>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C6B844DA-4035-4629-8FF4-35C7E49F0876}"/>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B5A82B79-6E48-4E95-B319-4CB0B6F39E8E}"/>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47A89F75-6F20-4363-8A48-AD5F236B1EB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C204F37D-3D4D-4D85-BC27-8DBF278FABAB}"/>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5BB63A64-D1F7-4085-85B8-DFE44CB357A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63AB987-966E-4FDD-8464-79B310CB2CE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38A210C-FB48-4ECA-B4A8-F3ED1A12CEB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928D5FD-8527-49E2-8D0F-F82FE1B19CA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23A3F7B-4A98-4DCD-B8EA-174AC508DA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CC3A830-7D9E-4932-98EF-9EB7BB3B0E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1" name="楕円 80">
          <a:extLst>
            <a:ext uri="{FF2B5EF4-FFF2-40B4-BE49-F238E27FC236}">
              <a16:creationId xmlns:a16="http://schemas.microsoft.com/office/drawing/2014/main" id="{C49DAC0D-2544-42C9-B93F-A1F0DF733A69}"/>
            </a:ext>
          </a:extLst>
        </xdr:cNvPr>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2" name="有形固定資産減価償却率該当値テキスト">
          <a:extLst>
            <a:ext uri="{FF2B5EF4-FFF2-40B4-BE49-F238E27FC236}">
              <a16:creationId xmlns:a16="http://schemas.microsoft.com/office/drawing/2014/main" id="{CAC0792B-8BBD-442C-975E-1200A5042599}"/>
            </a:ext>
          </a:extLst>
        </xdr:cNvPr>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a:extLst>
            <a:ext uri="{FF2B5EF4-FFF2-40B4-BE49-F238E27FC236}">
              <a16:creationId xmlns:a16="http://schemas.microsoft.com/office/drawing/2014/main" id="{E666DD61-392F-4309-B818-2A9BD7C99885}"/>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121073</xdr:rowOff>
    </xdr:to>
    <xdr:cxnSp macro="">
      <xdr:nvCxnSpPr>
        <xdr:cNvPr id="84" name="直線コネクタ 83">
          <a:extLst>
            <a:ext uri="{FF2B5EF4-FFF2-40B4-BE49-F238E27FC236}">
              <a16:creationId xmlns:a16="http://schemas.microsoft.com/office/drawing/2014/main" id="{BB9699D3-1F9D-4A32-8FA2-C39C0BC407B0}"/>
            </a:ext>
          </a:extLst>
        </xdr:cNvPr>
        <xdr:cNvCxnSpPr/>
      </xdr:nvCxnSpPr>
      <xdr:spPr>
        <a:xfrm>
          <a:off x="4051300" y="598932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85" name="楕円 84">
          <a:extLst>
            <a:ext uri="{FF2B5EF4-FFF2-40B4-BE49-F238E27FC236}">
              <a16:creationId xmlns:a16="http://schemas.microsoft.com/office/drawing/2014/main" id="{E49C44C8-A329-4473-8D5C-838D1DC6D155}"/>
            </a:ext>
          </a:extLst>
        </xdr:cNvPr>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74295</xdr:rowOff>
    </xdr:to>
    <xdr:cxnSp macro="">
      <xdr:nvCxnSpPr>
        <xdr:cNvPr id="86" name="直線コネクタ 85">
          <a:extLst>
            <a:ext uri="{FF2B5EF4-FFF2-40B4-BE49-F238E27FC236}">
              <a16:creationId xmlns:a16="http://schemas.microsoft.com/office/drawing/2014/main" id="{F4DF8FD2-C2B8-4715-A523-592FC1AA5329}"/>
            </a:ext>
          </a:extLst>
        </xdr:cNvPr>
        <xdr:cNvCxnSpPr/>
      </xdr:nvCxnSpPr>
      <xdr:spPr>
        <a:xfrm>
          <a:off x="3289300" y="591375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41698</xdr:rowOff>
    </xdr:from>
    <xdr:to>
      <xdr:col>11</xdr:col>
      <xdr:colOff>187325</xdr:colOff>
      <xdr:row>33</xdr:row>
      <xdr:rowOff>143298</xdr:rowOff>
    </xdr:to>
    <xdr:sp macro="" textlink="">
      <xdr:nvSpPr>
        <xdr:cNvPr id="87" name="楕円 86">
          <a:extLst>
            <a:ext uri="{FF2B5EF4-FFF2-40B4-BE49-F238E27FC236}">
              <a16:creationId xmlns:a16="http://schemas.microsoft.com/office/drawing/2014/main" id="{799CCE61-B11C-4789-870B-51E1B11DF1AF}"/>
            </a:ext>
          </a:extLst>
        </xdr:cNvPr>
        <xdr:cNvSpPr/>
      </xdr:nvSpPr>
      <xdr:spPr>
        <a:xfrm>
          <a:off x="24765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33</xdr:row>
      <xdr:rowOff>92498</xdr:rowOff>
    </xdr:to>
    <xdr:cxnSp macro="">
      <xdr:nvCxnSpPr>
        <xdr:cNvPr id="88" name="直線コネクタ 87">
          <a:extLst>
            <a:ext uri="{FF2B5EF4-FFF2-40B4-BE49-F238E27FC236}">
              <a16:creationId xmlns:a16="http://schemas.microsoft.com/office/drawing/2014/main" id="{0CC43F39-51DD-4EBF-8053-1EB92BCBE98E}"/>
            </a:ext>
          </a:extLst>
        </xdr:cNvPr>
        <xdr:cNvCxnSpPr/>
      </xdr:nvCxnSpPr>
      <xdr:spPr>
        <a:xfrm flipV="1">
          <a:off x="2527300" y="5913755"/>
          <a:ext cx="762000" cy="60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81280</xdr:rowOff>
    </xdr:from>
    <xdr:to>
      <xdr:col>7</xdr:col>
      <xdr:colOff>187325</xdr:colOff>
      <xdr:row>34</xdr:row>
      <xdr:rowOff>11430</xdr:rowOff>
    </xdr:to>
    <xdr:sp macro="" textlink="">
      <xdr:nvSpPr>
        <xdr:cNvPr id="89" name="楕円 88">
          <a:extLst>
            <a:ext uri="{FF2B5EF4-FFF2-40B4-BE49-F238E27FC236}">
              <a16:creationId xmlns:a16="http://schemas.microsoft.com/office/drawing/2014/main" id="{07903DAF-1465-49F3-BC61-EC314FDA5535}"/>
            </a:ext>
          </a:extLst>
        </xdr:cNvPr>
        <xdr:cNvSpPr/>
      </xdr:nvSpPr>
      <xdr:spPr>
        <a:xfrm>
          <a:off x="1714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92498</xdr:rowOff>
    </xdr:from>
    <xdr:to>
      <xdr:col>11</xdr:col>
      <xdr:colOff>136525</xdr:colOff>
      <xdr:row>33</xdr:row>
      <xdr:rowOff>132080</xdr:rowOff>
    </xdr:to>
    <xdr:cxnSp macro="">
      <xdr:nvCxnSpPr>
        <xdr:cNvPr id="90" name="直線コネクタ 89">
          <a:extLst>
            <a:ext uri="{FF2B5EF4-FFF2-40B4-BE49-F238E27FC236}">
              <a16:creationId xmlns:a16="http://schemas.microsoft.com/office/drawing/2014/main" id="{B7DE7BC1-C90C-44F9-92F6-D5FCE9A390CE}"/>
            </a:ext>
          </a:extLst>
        </xdr:cNvPr>
        <xdr:cNvCxnSpPr/>
      </xdr:nvCxnSpPr>
      <xdr:spPr>
        <a:xfrm flipV="1">
          <a:off x="1765300" y="652187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91BA570C-5BB1-4F88-BE25-EE2924C1CF9B}"/>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9D5E62B2-70CB-45A6-91D5-157C3A4DAC26}"/>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99F33B8-C243-4E6B-A612-838DCF9F08B9}"/>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F54E6C5A-D274-4EF2-9ADD-10588FC38AAF}"/>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5" name="n_1mainValue有形固定資産減価償却率">
          <a:extLst>
            <a:ext uri="{FF2B5EF4-FFF2-40B4-BE49-F238E27FC236}">
              <a16:creationId xmlns:a16="http://schemas.microsoft.com/office/drawing/2014/main" id="{3A07B8EC-6638-499B-B5EE-CE01A290BDBE}"/>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96" name="n_2mainValue有形固定資産減価償却率">
          <a:extLst>
            <a:ext uri="{FF2B5EF4-FFF2-40B4-BE49-F238E27FC236}">
              <a16:creationId xmlns:a16="http://schemas.microsoft.com/office/drawing/2014/main" id="{0B882AB4-949A-4E34-B797-41CE396A74CE}"/>
            </a:ext>
          </a:extLst>
        </xdr:cNvPr>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134425</xdr:rowOff>
    </xdr:from>
    <xdr:ext cx="405111" cy="259045"/>
    <xdr:sp macro="" textlink="">
      <xdr:nvSpPr>
        <xdr:cNvPr id="97" name="n_3mainValue有形固定資産減価償却率">
          <a:extLst>
            <a:ext uri="{FF2B5EF4-FFF2-40B4-BE49-F238E27FC236}">
              <a16:creationId xmlns:a16="http://schemas.microsoft.com/office/drawing/2014/main" id="{E35129A7-DEE4-4758-AA5D-3B2EA52CEC9A}"/>
            </a:ext>
          </a:extLst>
        </xdr:cNvPr>
        <xdr:cNvSpPr txBox="1"/>
      </xdr:nvSpPr>
      <xdr:spPr>
        <a:xfrm>
          <a:off x="2324744" y="656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2557</xdr:rowOff>
    </xdr:from>
    <xdr:ext cx="405111" cy="259045"/>
    <xdr:sp macro="" textlink="">
      <xdr:nvSpPr>
        <xdr:cNvPr id="98" name="n_4mainValue有形固定資産減価償却率">
          <a:extLst>
            <a:ext uri="{FF2B5EF4-FFF2-40B4-BE49-F238E27FC236}">
              <a16:creationId xmlns:a16="http://schemas.microsoft.com/office/drawing/2014/main" id="{D6243EA9-4250-4FA7-B216-97F6A6DB0CD9}"/>
            </a:ext>
          </a:extLst>
        </xdr:cNvPr>
        <xdr:cNvSpPr txBox="1"/>
      </xdr:nvSpPr>
      <xdr:spPr>
        <a:xfrm>
          <a:off x="15627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F90F3FE-2B02-441E-8531-D0AFD1A911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F9E393D-9A9D-4C94-BB01-33302EA23F4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C9C43CA-E6F5-4EAE-95A6-2533ED5C92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F3ABEE8-2130-4747-9365-BD56E5C302A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E6215A5-ED88-45D1-A82F-7E927774E5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F2DF061-8208-49B7-8818-3D7CEF88155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D5F4FC9-1850-4CFC-9C51-AA990B8CEA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5918459-7F2E-4B89-BB4A-D784CF191BF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8CD7697-2A73-4A20-B616-39B6C18A8B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D985EE8-73FB-48F1-BE6A-305AE61287E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E42D51E-9970-45E8-B8A6-EF9D272DD8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F153E49-BD5D-4654-82C0-C7E81D9C5D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1855A99-3116-4583-8956-41CF2508837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合併当初からの統合等による学校建設事業、文化交流館建設事業などの事業が終了し、将来負担額は減少傾向にあるものの、総合防災公園整備事業、羽後本荘駅東西自由通路整備事業などの大型事業が続いたことから、類似団体平均に比べると高くな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本荘地域の学校施設整備事業や新ごみ処理施設整備事業など大型事業が実施されていくが、ふるさと納税や起業、移住・定住の促進による税収等の財源確保や基金への積み立てを積極的に行うとともに、地方債発行の抑制に努めながら、債務償還比率の低減を図る。</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E431D81-2E3A-4BFC-B3C0-B1ECD79D475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02456B8-252F-4AAF-A2FC-91EF6E02211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2D54F7F-3BB7-4C79-A436-7B3C41966D4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B14B464-93CB-4291-9823-019BC823168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36D53418-5752-42C1-B58C-A54F5B11451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EE2E2E0-D4AD-466B-B137-1CF08D2CE64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0762BAC-1884-47C8-8856-7DB3582EA65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C861183-4CCA-4622-BF49-A2A08040BFC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A8829297-9A63-4FDC-8571-96CE02D50F1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940423B-67B6-4487-AEAF-863117F1BC3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EB337FC-8764-4F23-BD50-6D3FE95B5E2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CB71592-BEC6-4D94-B481-5CE3172C5E8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F8E2293-C9EB-44F0-B347-153A6C106CE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AEB8284A-BBD8-40FF-B7ED-5113B0CF34A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969F971-3C0C-4E17-87C5-0DECA695432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A76AA29-CE1F-42D2-B129-20A551D485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B90526D-173B-419D-A823-5387CDC9B8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35DECEF6-3DFD-4BEA-B570-AB8A6A9E8DED}"/>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52975BDE-2F59-4183-9536-E5C31369E077}"/>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5B7B418A-970D-4705-8228-84016FEAB529}"/>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9DAD75DB-FCE2-4CEA-A6A7-5DB4B362683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CDC29688-E9DA-497B-9525-2948BBF4633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A41A1816-E695-4BEF-8DCA-65C5862F1746}"/>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E196DFF8-C911-4494-AB50-E12513E4BA84}"/>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5A8C5E6F-689F-41F8-A044-1568465F0EC5}"/>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3DB6ADBE-ECC3-4A6A-96F8-439B3AD7539D}"/>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CA19BD57-BDAC-425E-BFB2-645067AB0F05}"/>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8D05C1F6-E58A-4506-BCE0-115B71CFBC27}"/>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090A1D7-175D-4A42-A39F-6F9D5221EC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F613139-CE3B-4659-BB84-618F2B75A9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8E2868F-C567-444A-B8AC-5E5B9D65A17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343D0B0-CC6F-41DA-913E-50A482DC24D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FA67E03-CAD2-4E87-A367-A7D0C8C48A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89263</xdr:rowOff>
    </xdr:from>
    <xdr:to>
      <xdr:col>76</xdr:col>
      <xdr:colOff>73025</xdr:colOff>
      <xdr:row>33</xdr:row>
      <xdr:rowOff>19413</xdr:rowOff>
    </xdr:to>
    <xdr:sp macro="" textlink="">
      <xdr:nvSpPr>
        <xdr:cNvPr id="145" name="楕円 144">
          <a:extLst>
            <a:ext uri="{FF2B5EF4-FFF2-40B4-BE49-F238E27FC236}">
              <a16:creationId xmlns:a16="http://schemas.microsoft.com/office/drawing/2014/main" id="{23BA0FC1-D983-46ED-9B14-3C11659DC959}"/>
            </a:ext>
          </a:extLst>
        </xdr:cNvPr>
        <xdr:cNvSpPr/>
      </xdr:nvSpPr>
      <xdr:spPr>
        <a:xfrm>
          <a:off x="14744700" y="63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67690</xdr:rowOff>
    </xdr:from>
    <xdr:ext cx="469744" cy="259045"/>
    <xdr:sp macro="" textlink="">
      <xdr:nvSpPr>
        <xdr:cNvPr id="146" name="債務償還比率該当値テキスト">
          <a:extLst>
            <a:ext uri="{FF2B5EF4-FFF2-40B4-BE49-F238E27FC236}">
              <a16:creationId xmlns:a16="http://schemas.microsoft.com/office/drawing/2014/main" id="{A06400C1-BBF9-408A-BD10-B5A3D0F3F00F}"/>
            </a:ext>
          </a:extLst>
        </xdr:cNvPr>
        <xdr:cNvSpPr txBox="1"/>
      </xdr:nvSpPr>
      <xdr:spPr>
        <a:xfrm>
          <a:off x="14846300" y="632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152836</xdr:rowOff>
    </xdr:from>
    <xdr:to>
      <xdr:col>72</xdr:col>
      <xdr:colOff>123825</xdr:colOff>
      <xdr:row>34</xdr:row>
      <xdr:rowOff>82986</xdr:rowOff>
    </xdr:to>
    <xdr:sp macro="" textlink="">
      <xdr:nvSpPr>
        <xdr:cNvPr id="147" name="楕円 146">
          <a:extLst>
            <a:ext uri="{FF2B5EF4-FFF2-40B4-BE49-F238E27FC236}">
              <a16:creationId xmlns:a16="http://schemas.microsoft.com/office/drawing/2014/main" id="{D6EDD4B9-0246-4407-8FBD-91E11A4446D8}"/>
            </a:ext>
          </a:extLst>
        </xdr:cNvPr>
        <xdr:cNvSpPr/>
      </xdr:nvSpPr>
      <xdr:spPr>
        <a:xfrm>
          <a:off x="14033500" y="65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140063</xdr:rowOff>
    </xdr:from>
    <xdr:to>
      <xdr:col>76</xdr:col>
      <xdr:colOff>22225</xdr:colOff>
      <xdr:row>34</xdr:row>
      <xdr:rowOff>32186</xdr:rowOff>
    </xdr:to>
    <xdr:cxnSp macro="">
      <xdr:nvCxnSpPr>
        <xdr:cNvPr id="148" name="直線コネクタ 147">
          <a:extLst>
            <a:ext uri="{FF2B5EF4-FFF2-40B4-BE49-F238E27FC236}">
              <a16:creationId xmlns:a16="http://schemas.microsoft.com/office/drawing/2014/main" id="{D5013A1E-01C1-4089-B967-5FF37E5FF727}"/>
            </a:ext>
          </a:extLst>
        </xdr:cNvPr>
        <xdr:cNvCxnSpPr/>
      </xdr:nvCxnSpPr>
      <xdr:spPr>
        <a:xfrm flipV="1">
          <a:off x="14084300" y="6397988"/>
          <a:ext cx="711200" cy="23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38908</xdr:rowOff>
    </xdr:from>
    <xdr:to>
      <xdr:col>68</xdr:col>
      <xdr:colOff>123825</xdr:colOff>
      <xdr:row>34</xdr:row>
      <xdr:rowOff>140508</xdr:rowOff>
    </xdr:to>
    <xdr:sp macro="" textlink="">
      <xdr:nvSpPr>
        <xdr:cNvPr id="149" name="楕円 148">
          <a:extLst>
            <a:ext uri="{FF2B5EF4-FFF2-40B4-BE49-F238E27FC236}">
              <a16:creationId xmlns:a16="http://schemas.microsoft.com/office/drawing/2014/main" id="{DB6A14B4-3026-4C7F-91B3-21CB8C7993A4}"/>
            </a:ext>
          </a:extLst>
        </xdr:cNvPr>
        <xdr:cNvSpPr/>
      </xdr:nvSpPr>
      <xdr:spPr>
        <a:xfrm>
          <a:off x="13271500" y="66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32186</xdr:rowOff>
    </xdr:from>
    <xdr:to>
      <xdr:col>72</xdr:col>
      <xdr:colOff>73025</xdr:colOff>
      <xdr:row>34</xdr:row>
      <xdr:rowOff>89708</xdr:rowOff>
    </xdr:to>
    <xdr:cxnSp macro="">
      <xdr:nvCxnSpPr>
        <xdr:cNvPr id="150" name="直線コネクタ 149">
          <a:extLst>
            <a:ext uri="{FF2B5EF4-FFF2-40B4-BE49-F238E27FC236}">
              <a16:creationId xmlns:a16="http://schemas.microsoft.com/office/drawing/2014/main" id="{C7B4762E-010F-4F21-B725-A3920552B736}"/>
            </a:ext>
          </a:extLst>
        </xdr:cNvPr>
        <xdr:cNvCxnSpPr/>
      </xdr:nvCxnSpPr>
      <xdr:spPr>
        <a:xfrm flipV="1">
          <a:off x="13322300" y="6633011"/>
          <a:ext cx="762000" cy="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70059</xdr:rowOff>
    </xdr:from>
    <xdr:to>
      <xdr:col>64</xdr:col>
      <xdr:colOff>123825</xdr:colOff>
      <xdr:row>35</xdr:row>
      <xdr:rowOff>209</xdr:rowOff>
    </xdr:to>
    <xdr:sp macro="" textlink="">
      <xdr:nvSpPr>
        <xdr:cNvPr id="151" name="楕円 150">
          <a:extLst>
            <a:ext uri="{FF2B5EF4-FFF2-40B4-BE49-F238E27FC236}">
              <a16:creationId xmlns:a16="http://schemas.microsoft.com/office/drawing/2014/main" id="{604C4679-6C7A-4BE7-B770-5A8349504778}"/>
            </a:ext>
          </a:extLst>
        </xdr:cNvPr>
        <xdr:cNvSpPr/>
      </xdr:nvSpPr>
      <xdr:spPr>
        <a:xfrm>
          <a:off x="12509500" y="66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89708</xdr:rowOff>
    </xdr:from>
    <xdr:to>
      <xdr:col>68</xdr:col>
      <xdr:colOff>73025</xdr:colOff>
      <xdr:row>34</xdr:row>
      <xdr:rowOff>120859</xdr:rowOff>
    </xdr:to>
    <xdr:cxnSp macro="">
      <xdr:nvCxnSpPr>
        <xdr:cNvPr id="152" name="直線コネクタ 151">
          <a:extLst>
            <a:ext uri="{FF2B5EF4-FFF2-40B4-BE49-F238E27FC236}">
              <a16:creationId xmlns:a16="http://schemas.microsoft.com/office/drawing/2014/main" id="{16E75A93-18FE-4DE2-B87B-DFD1A74C096C}"/>
            </a:ext>
          </a:extLst>
        </xdr:cNvPr>
        <xdr:cNvCxnSpPr/>
      </xdr:nvCxnSpPr>
      <xdr:spPr>
        <a:xfrm flipV="1">
          <a:off x="12560300" y="6690533"/>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144081</xdr:rowOff>
    </xdr:from>
    <xdr:to>
      <xdr:col>60</xdr:col>
      <xdr:colOff>123825</xdr:colOff>
      <xdr:row>35</xdr:row>
      <xdr:rowOff>74231</xdr:rowOff>
    </xdr:to>
    <xdr:sp macro="" textlink="">
      <xdr:nvSpPr>
        <xdr:cNvPr id="153" name="楕円 152">
          <a:extLst>
            <a:ext uri="{FF2B5EF4-FFF2-40B4-BE49-F238E27FC236}">
              <a16:creationId xmlns:a16="http://schemas.microsoft.com/office/drawing/2014/main" id="{B7EBF89B-F4F5-4268-99E9-A6D4E36B0E0F}"/>
            </a:ext>
          </a:extLst>
        </xdr:cNvPr>
        <xdr:cNvSpPr/>
      </xdr:nvSpPr>
      <xdr:spPr>
        <a:xfrm>
          <a:off x="11747500" y="67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120859</xdr:rowOff>
    </xdr:from>
    <xdr:to>
      <xdr:col>64</xdr:col>
      <xdr:colOff>73025</xdr:colOff>
      <xdr:row>35</xdr:row>
      <xdr:rowOff>23431</xdr:rowOff>
    </xdr:to>
    <xdr:cxnSp macro="">
      <xdr:nvCxnSpPr>
        <xdr:cNvPr id="154" name="直線コネクタ 153">
          <a:extLst>
            <a:ext uri="{FF2B5EF4-FFF2-40B4-BE49-F238E27FC236}">
              <a16:creationId xmlns:a16="http://schemas.microsoft.com/office/drawing/2014/main" id="{3D99AC87-9953-438D-8BA7-D4B5EAFF1896}"/>
            </a:ext>
          </a:extLst>
        </xdr:cNvPr>
        <xdr:cNvCxnSpPr/>
      </xdr:nvCxnSpPr>
      <xdr:spPr>
        <a:xfrm flipV="1">
          <a:off x="11798300" y="6721684"/>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22E13BD5-E67D-4151-BBFF-F03F2ADC4E7D}"/>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9E8F0DFC-C468-4724-A31A-53CB794D4BAE}"/>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BEBC9CC9-6FC2-46B8-A017-AA8609C7194E}"/>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E204628F-60EB-4CF5-A3DD-D1A62A958F8B}"/>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74113</xdr:rowOff>
    </xdr:from>
    <xdr:ext cx="469744" cy="259045"/>
    <xdr:sp macro="" textlink="">
      <xdr:nvSpPr>
        <xdr:cNvPr id="159" name="n_1mainValue債務償還比率">
          <a:extLst>
            <a:ext uri="{FF2B5EF4-FFF2-40B4-BE49-F238E27FC236}">
              <a16:creationId xmlns:a16="http://schemas.microsoft.com/office/drawing/2014/main" id="{9A25C967-AEE7-4118-B628-43D387B468F8}"/>
            </a:ext>
          </a:extLst>
        </xdr:cNvPr>
        <xdr:cNvSpPr txBox="1"/>
      </xdr:nvSpPr>
      <xdr:spPr>
        <a:xfrm>
          <a:off x="13836727" y="66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131635</xdr:rowOff>
    </xdr:from>
    <xdr:ext cx="469744" cy="259045"/>
    <xdr:sp macro="" textlink="">
      <xdr:nvSpPr>
        <xdr:cNvPr id="160" name="n_2mainValue債務償還比率">
          <a:extLst>
            <a:ext uri="{FF2B5EF4-FFF2-40B4-BE49-F238E27FC236}">
              <a16:creationId xmlns:a16="http://schemas.microsoft.com/office/drawing/2014/main" id="{F6BD5AD3-083B-4205-8023-7ED553CB4AB4}"/>
            </a:ext>
          </a:extLst>
        </xdr:cNvPr>
        <xdr:cNvSpPr txBox="1"/>
      </xdr:nvSpPr>
      <xdr:spPr>
        <a:xfrm>
          <a:off x="13087427" y="67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162786</xdr:rowOff>
    </xdr:from>
    <xdr:ext cx="469744" cy="259045"/>
    <xdr:sp macro="" textlink="">
      <xdr:nvSpPr>
        <xdr:cNvPr id="161" name="n_3mainValue債務償還比率">
          <a:extLst>
            <a:ext uri="{FF2B5EF4-FFF2-40B4-BE49-F238E27FC236}">
              <a16:creationId xmlns:a16="http://schemas.microsoft.com/office/drawing/2014/main" id="{D90A6C5D-D5EC-457E-80C2-ACD1650A058E}"/>
            </a:ext>
          </a:extLst>
        </xdr:cNvPr>
        <xdr:cNvSpPr txBox="1"/>
      </xdr:nvSpPr>
      <xdr:spPr>
        <a:xfrm>
          <a:off x="12325427" y="676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65358</xdr:rowOff>
    </xdr:from>
    <xdr:ext cx="469744" cy="259045"/>
    <xdr:sp macro="" textlink="">
      <xdr:nvSpPr>
        <xdr:cNvPr id="162" name="n_4mainValue債務償還比率">
          <a:extLst>
            <a:ext uri="{FF2B5EF4-FFF2-40B4-BE49-F238E27FC236}">
              <a16:creationId xmlns:a16="http://schemas.microsoft.com/office/drawing/2014/main" id="{45E71039-F93A-42B1-B0E6-058BA80A7C31}"/>
            </a:ext>
          </a:extLst>
        </xdr:cNvPr>
        <xdr:cNvSpPr txBox="1"/>
      </xdr:nvSpPr>
      <xdr:spPr>
        <a:xfrm>
          <a:off x="11563427" y="68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DC3D777-29DA-48F4-AFE0-71586DB063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2237556-8512-4897-8882-3BE4B0796F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C7F6026-7210-4D22-AD45-0A1F34D452C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64E0950-C8B6-4396-B223-FEBAB4EBF44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542DC8C-236B-4F75-9917-16AF70CD01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19764DE-142C-4E7B-A800-DE2A8D317F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8494BE-3DBE-4B5D-8E7E-4CCE583952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EF727C-A34C-4689-8850-F480030D7A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5856BB-B70C-4518-AFE1-95F7E2DAFB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B15B0A-7AD4-4CCE-9F47-FEB3A2D872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C9D07E-2202-4C68-9175-A2B2F2F12C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2AA920E-70F6-4152-9E9C-F5467CE429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C2AB9B-1626-4077-B88C-7AB8D7DEBA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6D21CE-3277-4F3C-93D3-8D3D054B7A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2DE741-535F-4720-8519-0A5B647EC0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06286D-5B78-4659-9E5F-DB4882FABD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987754-75BE-4B8A-8BF6-F25A6F6D87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561BF4-3878-46FC-BE26-26809175D8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1D3BE7-1F85-4AF3-95EB-616D0A6AF1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BAC171-AF5F-4AAB-8F58-E08ED25B0F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038AFB-1B7E-450A-B860-E0659B9D2A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2EBD641-D04F-45FB-A809-A8CD6E79A22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0BC04F-7800-44F3-9335-64E9D0BD10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C7B798-223D-4093-A2DF-B59E7704A0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A49574-1D80-4931-A8D3-6490482F55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0FFDB6-407D-4655-80D7-985CB2F72C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691AA6-8902-4FE9-AD66-6DBABACEF2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467AB8-C24B-4C2F-994C-FF9A0D3A59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06354A-000A-4F10-AC2B-F491523C22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D386E1-EEAE-43FA-B868-70AA5BB6B36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0A521B-1948-40A0-A5D5-8BFABDAE61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11F0AF-C125-4B6F-A988-9CF0201914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C9E0D6-B066-43EE-B51A-BF1BCD2DF0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DA1A1D-D554-4EA2-8590-2E92F32AE8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CFAAB2-4AD0-4BCA-9AE6-B1E9ADED37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E56D84-45BE-4012-8430-A8E8759649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B4C007-E1A5-4601-83F8-2C9EA19C64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26ACB5-3D31-4753-B290-F0F890D0DA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1B8056-99E9-4C86-8247-E706E6DC68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D88E99-4875-4C25-9FBE-4D43804A88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52E75A-9641-4D17-B924-7B59CF8EFB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704A80-8AEC-4540-97A3-146C4ECDC6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BC34FC-42ED-4469-86BF-787AF49B2C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FF1AEE-35BA-4E31-AA69-A72C693C61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1DA773-F9C0-41DD-8C5E-1E3B0581C5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99EEB9-C69D-4ADE-828E-8D2B3EE1C3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FBBEBE-49BE-4A8F-A3C1-B98CC159D9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23CCA8-65A7-4AE3-81FF-02912ACB11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6454237-9DE4-4509-B42F-8BC7FEE2448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90FB7A9-3A8E-4986-9929-BF59AD859E9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E96CD3-4CCA-466E-AD2C-888105A17E7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6A28FE6-6C57-43D5-A0E1-255F8742E1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F96526-56B3-4BF2-91FA-7A1C770BC2C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B229B92-9C4B-4DC7-A099-B17941D8553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76E5EC2-EAF6-4742-BB1C-FDB6809B89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20C4553-719B-4F68-808D-D86A708EE71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9B7A065-9073-448B-885F-FEE8F79285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06A1460-898C-409B-BCB6-9E038EC54F7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D8A72AF-8928-49E1-BB23-708BC646569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65BDBF3-119D-49A4-A514-B4D86BA253D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A3AA5DF-0EBA-4B76-A395-5F86C14709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AF1A294A-5746-44BD-B678-CA304D18757C}"/>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19673FCF-064C-4266-8FE0-378AC017BF08}"/>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99B3C2E5-3DE7-4A35-87EC-D88DA1BF68E7}"/>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53134702-1ABB-46EA-922D-1B0C357AB20A}"/>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D373C01-9E33-47A6-86FE-109383B550BC}"/>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1EC406A-1B59-4B58-9415-AEB7D803050B}"/>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3F712A90-A70F-47BF-AA26-339BDFCDCA88}"/>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2E87CA4B-9BF2-42B5-A934-1448C15DC97D}"/>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9D541B9C-9D10-4524-A949-1A78ECB41656}"/>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892A3C06-A941-47F7-9CC7-F0E2F9752A8F}"/>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BD9B7B2A-11D8-4A3C-AEDA-F79D16EE77E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AB9CC2-3E45-47BE-89FA-000BB01BE9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6D3CFC-F84A-4E23-AA1C-D7E80F4DD3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D11305-F5E2-453E-8282-7156851EE6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D61FD8-792A-4628-AADA-88E21494B6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62F5FF-B8B3-4A7C-A3CD-0E93D541F1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a:extLst>
            <a:ext uri="{FF2B5EF4-FFF2-40B4-BE49-F238E27FC236}">
              <a16:creationId xmlns:a16="http://schemas.microsoft.com/office/drawing/2014/main" id="{A9651288-6156-4A61-9968-EFCC3E9DCDB1}"/>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637A94C1-D14C-4BCC-B858-434B0320C313}"/>
            </a:ext>
          </a:extLst>
        </xdr:cNvPr>
        <xdr:cNvSpPr txBox="1"/>
      </xdr:nvSpPr>
      <xdr:spPr>
        <a:xfrm>
          <a:off x="4673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5" name="楕円 74">
          <a:extLst>
            <a:ext uri="{FF2B5EF4-FFF2-40B4-BE49-F238E27FC236}">
              <a16:creationId xmlns:a16="http://schemas.microsoft.com/office/drawing/2014/main" id="{7A00802F-CEF7-47E5-AB93-8F016A94C287}"/>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161925</xdr:rowOff>
    </xdr:to>
    <xdr:cxnSp macro="">
      <xdr:nvCxnSpPr>
        <xdr:cNvPr id="76" name="直線コネクタ 75">
          <a:extLst>
            <a:ext uri="{FF2B5EF4-FFF2-40B4-BE49-F238E27FC236}">
              <a16:creationId xmlns:a16="http://schemas.microsoft.com/office/drawing/2014/main" id="{A05CB086-EFED-4B72-9B97-CD62DDC33878}"/>
            </a:ext>
          </a:extLst>
        </xdr:cNvPr>
        <xdr:cNvCxnSpPr/>
      </xdr:nvCxnSpPr>
      <xdr:spPr>
        <a:xfrm>
          <a:off x="3797300" y="64331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952E4110-0AAA-4D17-A9CD-DE5D35B9CF29}"/>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89535</xdr:rowOff>
    </xdr:to>
    <xdr:cxnSp macro="">
      <xdr:nvCxnSpPr>
        <xdr:cNvPr id="78" name="直線コネクタ 77">
          <a:extLst>
            <a:ext uri="{FF2B5EF4-FFF2-40B4-BE49-F238E27FC236}">
              <a16:creationId xmlns:a16="http://schemas.microsoft.com/office/drawing/2014/main" id="{9CF4F807-8AE5-4259-8F97-63024FA615F0}"/>
            </a:ext>
          </a:extLst>
        </xdr:cNvPr>
        <xdr:cNvCxnSpPr/>
      </xdr:nvCxnSpPr>
      <xdr:spPr>
        <a:xfrm>
          <a:off x="2908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132080</xdr:rowOff>
    </xdr:from>
    <xdr:to>
      <xdr:col>10</xdr:col>
      <xdr:colOff>165100</xdr:colOff>
      <xdr:row>42</xdr:row>
      <xdr:rowOff>62230</xdr:rowOff>
    </xdr:to>
    <xdr:sp macro="" textlink="">
      <xdr:nvSpPr>
        <xdr:cNvPr id="79" name="楕円 78">
          <a:extLst>
            <a:ext uri="{FF2B5EF4-FFF2-40B4-BE49-F238E27FC236}">
              <a16:creationId xmlns:a16="http://schemas.microsoft.com/office/drawing/2014/main" id="{D2B7587C-48B6-4186-91F4-99BA2DF29796}"/>
            </a:ext>
          </a:extLst>
        </xdr:cNvPr>
        <xdr:cNvSpPr/>
      </xdr:nvSpPr>
      <xdr:spPr>
        <a:xfrm>
          <a:off x="1968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42</xdr:row>
      <xdr:rowOff>11430</xdr:rowOff>
    </xdr:to>
    <xdr:cxnSp macro="">
      <xdr:nvCxnSpPr>
        <xdr:cNvPr id="80" name="直線コネクタ 79">
          <a:extLst>
            <a:ext uri="{FF2B5EF4-FFF2-40B4-BE49-F238E27FC236}">
              <a16:creationId xmlns:a16="http://schemas.microsoft.com/office/drawing/2014/main" id="{565B41A0-75EC-4B93-BB20-A028656D66FA}"/>
            </a:ext>
          </a:extLst>
        </xdr:cNvPr>
        <xdr:cNvCxnSpPr/>
      </xdr:nvCxnSpPr>
      <xdr:spPr>
        <a:xfrm flipV="1">
          <a:off x="2019300" y="6400800"/>
          <a:ext cx="889000" cy="8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130175</xdr:rowOff>
    </xdr:from>
    <xdr:to>
      <xdr:col>6</xdr:col>
      <xdr:colOff>38100</xdr:colOff>
      <xdr:row>42</xdr:row>
      <xdr:rowOff>60325</xdr:rowOff>
    </xdr:to>
    <xdr:sp macro="" textlink="">
      <xdr:nvSpPr>
        <xdr:cNvPr id="81" name="楕円 80">
          <a:extLst>
            <a:ext uri="{FF2B5EF4-FFF2-40B4-BE49-F238E27FC236}">
              <a16:creationId xmlns:a16="http://schemas.microsoft.com/office/drawing/2014/main" id="{C0B43A02-E857-4118-969B-083A237A3FD1}"/>
            </a:ext>
          </a:extLst>
        </xdr:cNvPr>
        <xdr:cNvSpPr/>
      </xdr:nvSpPr>
      <xdr:spPr>
        <a:xfrm>
          <a:off x="107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9525</xdr:rowOff>
    </xdr:from>
    <xdr:to>
      <xdr:col>10</xdr:col>
      <xdr:colOff>114300</xdr:colOff>
      <xdr:row>42</xdr:row>
      <xdr:rowOff>11430</xdr:rowOff>
    </xdr:to>
    <xdr:cxnSp macro="">
      <xdr:nvCxnSpPr>
        <xdr:cNvPr id="82" name="直線コネクタ 81">
          <a:extLst>
            <a:ext uri="{FF2B5EF4-FFF2-40B4-BE49-F238E27FC236}">
              <a16:creationId xmlns:a16="http://schemas.microsoft.com/office/drawing/2014/main" id="{83DEE88C-FBFC-42BF-84DC-829613F025CF}"/>
            </a:ext>
          </a:extLst>
        </xdr:cNvPr>
        <xdr:cNvCxnSpPr/>
      </xdr:nvCxnSpPr>
      <xdr:spPr>
        <a:xfrm>
          <a:off x="1130300" y="7210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E5D76947-81E5-4C7E-A575-4A9D4303642E}"/>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A540F45-9450-4BF2-9A07-696C0A61BFA9}"/>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8E9AFB57-1D3A-4C71-8AF1-81185E078073}"/>
            </a:ext>
          </a:extLst>
        </xdr:cNvPr>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B3584EB5-19C7-4853-A4EF-01265D993828}"/>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B54C5B25-88B1-492E-985B-430A8225A11D}"/>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id="{DFF6DE2E-492E-42E9-99A7-37DD3CF16783}"/>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id="{3F2BC04C-1299-4BEA-B98B-D5DA49EEAC74}"/>
            </a:ext>
          </a:extLst>
        </xdr:cNvPr>
        <xdr:cNvSpPr txBox="1"/>
      </xdr:nvSpPr>
      <xdr:spPr>
        <a:xfrm>
          <a:off x="1816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ED5BF776-A5D6-4DCB-BEE9-A506D04530F7}"/>
            </a:ext>
          </a:extLst>
        </xdr:cNvPr>
        <xdr:cNvSpPr txBox="1"/>
      </xdr:nvSpPr>
      <xdr:spPr>
        <a:xfrm>
          <a:off x="927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61D7760-150B-4C69-B366-A9A072E1ED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DC26D06-5DD7-47E4-A145-D1FCCDD65D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BDD722F-8C87-40F0-8927-741E1D3643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9C47772-06A5-49C4-A5E5-77D9BB9A15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28D9E8D-D625-42D4-81C3-BACF23DA80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12759D0-780C-441D-8E8F-934E70BB49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C4383BE-AE92-4376-B20F-1F8F9ECB8C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D164532-905C-44FB-8F99-680B25BE10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F59C140-3080-4D3B-8FCD-4209BFB1447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5B3368C-A877-44B3-9EBB-9F84151AA4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17D4642-52B8-446A-8590-7A2B26576C1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C1205E0-472B-4529-B3C6-DD3D04E1E1C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F9DE2D9A-E379-4D14-97BD-D5503AE976A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1BBE82C1-8BCB-49A8-9DC9-DEF57C3A7C9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83E0B392-5143-4EB0-8894-813D084AF9B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F129A004-5C44-4B9E-98C0-B88B603421F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9C86FB55-E0A4-41C5-8CEC-353048E8E61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BA2CD69-9207-4667-9A63-277F1B6C0B7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6E1F7B9-7559-4E27-8E56-A87B003E290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3D3B706-CCC5-468A-AF6A-4BB069E5DBB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3585559-12C9-4D3C-9403-AC86352C452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F0F0B620-D3A0-44CC-BAE4-2C79CCD6995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07C2DD5-A2A0-47D5-98E7-4DC55B4853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DD3C7CF3-4F32-4F23-A80D-9CF39CC6EB4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F7F462A5-97EB-4C89-956B-B94B7A7257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A3A16ED1-3C5D-4A54-9B0D-CD3B2B409E09}"/>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54A6338-F872-42EB-9DEF-85DBCBE0DC1A}"/>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284DAF8-87D4-4732-9BC8-BB5820878D4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3F4700D1-60E5-445B-B247-5B2A6428D4CB}"/>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AED71B47-78FB-4325-A4B6-7366160C0AAD}"/>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2FE94508-6958-4198-8AB0-60385616791A}"/>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E2FA3CBB-5F59-4727-8B94-5812841AA995}"/>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39B6C68E-BF77-4A78-98DB-15B7D1B40EFC}"/>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D950117D-4F42-40C8-9E99-AAC877E07EA9}"/>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9D4B542F-4400-4294-951D-CC04E7589A69}"/>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330B9983-CB93-4714-9F31-4D433BFC7909}"/>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901760-B8DE-4C25-B430-20D8AC5748E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E7D4AED-1AA6-4C41-B6BC-046DBE3A3A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A364BF-3630-4D4E-9F9E-E57B15D30A0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F08AAB-4A7A-4EA7-BAA8-2AA9AC2CD2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E8B95AD-E40E-45A2-9725-3602B5793C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139667</xdr:rowOff>
    </xdr:from>
    <xdr:to>
      <xdr:col>55</xdr:col>
      <xdr:colOff>50800</xdr:colOff>
      <xdr:row>36</xdr:row>
      <xdr:rowOff>69817</xdr:rowOff>
    </xdr:to>
    <xdr:sp macro="" textlink="">
      <xdr:nvSpPr>
        <xdr:cNvPr id="132" name="楕円 131">
          <a:extLst>
            <a:ext uri="{FF2B5EF4-FFF2-40B4-BE49-F238E27FC236}">
              <a16:creationId xmlns:a16="http://schemas.microsoft.com/office/drawing/2014/main" id="{7B7A6DDD-F021-40C1-9F68-728F3471425C}"/>
            </a:ext>
          </a:extLst>
        </xdr:cNvPr>
        <xdr:cNvSpPr/>
      </xdr:nvSpPr>
      <xdr:spPr>
        <a:xfrm>
          <a:off x="10426700" y="61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162544</xdr:rowOff>
    </xdr:from>
    <xdr:ext cx="534377" cy="259045"/>
    <xdr:sp macro="" textlink="">
      <xdr:nvSpPr>
        <xdr:cNvPr id="133" name="【道路】&#10;一人当たり延長該当値テキスト">
          <a:extLst>
            <a:ext uri="{FF2B5EF4-FFF2-40B4-BE49-F238E27FC236}">
              <a16:creationId xmlns:a16="http://schemas.microsoft.com/office/drawing/2014/main" id="{B37A65BD-0A7E-4BE6-9DD0-F759F328DEFA}"/>
            </a:ext>
          </a:extLst>
        </xdr:cNvPr>
        <xdr:cNvSpPr txBox="1"/>
      </xdr:nvSpPr>
      <xdr:spPr>
        <a:xfrm>
          <a:off x="10515600" y="59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154853</xdr:rowOff>
    </xdr:from>
    <xdr:to>
      <xdr:col>50</xdr:col>
      <xdr:colOff>165100</xdr:colOff>
      <xdr:row>36</xdr:row>
      <xdr:rowOff>85003</xdr:rowOff>
    </xdr:to>
    <xdr:sp macro="" textlink="">
      <xdr:nvSpPr>
        <xdr:cNvPr id="134" name="楕円 133">
          <a:extLst>
            <a:ext uri="{FF2B5EF4-FFF2-40B4-BE49-F238E27FC236}">
              <a16:creationId xmlns:a16="http://schemas.microsoft.com/office/drawing/2014/main" id="{30B9B7D9-8163-491A-A87E-C84812EC69A8}"/>
            </a:ext>
          </a:extLst>
        </xdr:cNvPr>
        <xdr:cNvSpPr/>
      </xdr:nvSpPr>
      <xdr:spPr>
        <a:xfrm>
          <a:off x="9588500" y="61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19017</xdr:rowOff>
    </xdr:from>
    <xdr:to>
      <xdr:col>55</xdr:col>
      <xdr:colOff>0</xdr:colOff>
      <xdr:row>36</xdr:row>
      <xdr:rowOff>34203</xdr:rowOff>
    </xdr:to>
    <xdr:cxnSp macro="">
      <xdr:nvCxnSpPr>
        <xdr:cNvPr id="135" name="直線コネクタ 134">
          <a:extLst>
            <a:ext uri="{FF2B5EF4-FFF2-40B4-BE49-F238E27FC236}">
              <a16:creationId xmlns:a16="http://schemas.microsoft.com/office/drawing/2014/main" id="{6988BB35-E413-4047-8CF1-E9286C9B6A9E}"/>
            </a:ext>
          </a:extLst>
        </xdr:cNvPr>
        <xdr:cNvCxnSpPr/>
      </xdr:nvCxnSpPr>
      <xdr:spPr>
        <a:xfrm flipV="1">
          <a:off x="9639300" y="6191217"/>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xdr:rowOff>
    </xdr:from>
    <xdr:to>
      <xdr:col>46</xdr:col>
      <xdr:colOff>38100</xdr:colOff>
      <xdr:row>36</xdr:row>
      <xdr:rowOff>101691</xdr:rowOff>
    </xdr:to>
    <xdr:sp macro="" textlink="">
      <xdr:nvSpPr>
        <xdr:cNvPr id="136" name="楕円 135">
          <a:extLst>
            <a:ext uri="{FF2B5EF4-FFF2-40B4-BE49-F238E27FC236}">
              <a16:creationId xmlns:a16="http://schemas.microsoft.com/office/drawing/2014/main" id="{18E51480-4AE7-42E9-9C1C-53A5DEA1AD98}"/>
            </a:ext>
          </a:extLst>
        </xdr:cNvPr>
        <xdr:cNvSpPr/>
      </xdr:nvSpPr>
      <xdr:spPr>
        <a:xfrm>
          <a:off x="8699500" y="61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34203</xdr:rowOff>
    </xdr:from>
    <xdr:to>
      <xdr:col>50</xdr:col>
      <xdr:colOff>114300</xdr:colOff>
      <xdr:row>36</xdr:row>
      <xdr:rowOff>50891</xdr:rowOff>
    </xdr:to>
    <xdr:cxnSp macro="">
      <xdr:nvCxnSpPr>
        <xdr:cNvPr id="137" name="直線コネクタ 136">
          <a:extLst>
            <a:ext uri="{FF2B5EF4-FFF2-40B4-BE49-F238E27FC236}">
              <a16:creationId xmlns:a16="http://schemas.microsoft.com/office/drawing/2014/main" id="{F63676A7-EC5D-4FAB-912D-A50F308DDE77}"/>
            </a:ext>
          </a:extLst>
        </xdr:cNvPr>
        <xdr:cNvCxnSpPr/>
      </xdr:nvCxnSpPr>
      <xdr:spPr>
        <a:xfrm flipV="1">
          <a:off x="8750300" y="6206403"/>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16387</xdr:rowOff>
    </xdr:from>
    <xdr:to>
      <xdr:col>41</xdr:col>
      <xdr:colOff>101600</xdr:colOff>
      <xdr:row>36</xdr:row>
      <xdr:rowOff>117987</xdr:rowOff>
    </xdr:to>
    <xdr:sp macro="" textlink="">
      <xdr:nvSpPr>
        <xdr:cNvPr id="138" name="楕円 137">
          <a:extLst>
            <a:ext uri="{FF2B5EF4-FFF2-40B4-BE49-F238E27FC236}">
              <a16:creationId xmlns:a16="http://schemas.microsoft.com/office/drawing/2014/main" id="{8D1A2DD7-F9D3-457C-B716-D476FC0505BD}"/>
            </a:ext>
          </a:extLst>
        </xdr:cNvPr>
        <xdr:cNvSpPr/>
      </xdr:nvSpPr>
      <xdr:spPr>
        <a:xfrm>
          <a:off x="7810500" y="61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50891</xdr:rowOff>
    </xdr:from>
    <xdr:to>
      <xdr:col>45</xdr:col>
      <xdr:colOff>177800</xdr:colOff>
      <xdr:row>36</xdr:row>
      <xdr:rowOff>67187</xdr:rowOff>
    </xdr:to>
    <xdr:cxnSp macro="">
      <xdr:nvCxnSpPr>
        <xdr:cNvPr id="139" name="直線コネクタ 138">
          <a:extLst>
            <a:ext uri="{FF2B5EF4-FFF2-40B4-BE49-F238E27FC236}">
              <a16:creationId xmlns:a16="http://schemas.microsoft.com/office/drawing/2014/main" id="{3676C61F-B6F4-452C-A354-D1094D95506D}"/>
            </a:ext>
          </a:extLst>
        </xdr:cNvPr>
        <xdr:cNvCxnSpPr/>
      </xdr:nvCxnSpPr>
      <xdr:spPr>
        <a:xfrm flipV="1">
          <a:off x="7861300" y="6223091"/>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30854</xdr:rowOff>
    </xdr:from>
    <xdr:to>
      <xdr:col>36</xdr:col>
      <xdr:colOff>165100</xdr:colOff>
      <xdr:row>36</xdr:row>
      <xdr:rowOff>132454</xdr:rowOff>
    </xdr:to>
    <xdr:sp macro="" textlink="">
      <xdr:nvSpPr>
        <xdr:cNvPr id="140" name="楕円 139">
          <a:extLst>
            <a:ext uri="{FF2B5EF4-FFF2-40B4-BE49-F238E27FC236}">
              <a16:creationId xmlns:a16="http://schemas.microsoft.com/office/drawing/2014/main" id="{AC8E1AB0-1830-41FD-8048-1D670755504B}"/>
            </a:ext>
          </a:extLst>
        </xdr:cNvPr>
        <xdr:cNvSpPr/>
      </xdr:nvSpPr>
      <xdr:spPr>
        <a:xfrm>
          <a:off x="6921500" y="62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67187</xdr:rowOff>
    </xdr:from>
    <xdr:to>
      <xdr:col>41</xdr:col>
      <xdr:colOff>50800</xdr:colOff>
      <xdr:row>36</xdr:row>
      <xdr:rowOff>81654</xdr:rowOff>
    </xdr:to>
    <xdr:cxnSp macro="">
      <xdr:nvCxnSpPr>
        <xdr:cNvPr id="141" name="直線コネクタ 140">
          <a:extLst>
            <a:ext uri="{FF2B5EF4-FFF2-40B4-BE49-F238E27FC236}">
              <a16:creationId xmlns:a16="http://schemas.microsoft.com/office/drawing/2014/main" id="{CE96DF17-3715-45F7-A017-B6DD6C4C7D05}"/>
            </a:ext>
          </a:extLst>
        </xdr:cNvPr>
        <xdr:cNvCxnSpPr/>
      </xdr:nvCxnSpPr>
      <xdr:spPr>
        <a:xfrm flipV="1">
          <a:off x="6972300" y="623938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3DBF5C86-81AD-4A37-BA93-F4034327FC0E}"/>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24BC4E2B-2563-4467-831F-B06AFF0D7E1B}"/>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7FFF3D8E-0ED4-42DF-9220-BB9ED5381B5C}"/>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60AC6E9F-30B4-462B-B6A7-386C8FDBAD1B}"/>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101530</xdr:rowOff>
    </xdr:from>
    <xdr:ext cx="534377" cy="259045"/>
    <xdr:sp macro="" textlink="">
      <xdr:nvSpPr>
        <xdr:cNvPr id="146" name="n_1mainValue【道路】&#10;一人当たり延長">
          <a:extLst>
            <a:ext uri="{FF2B5EF4-FFF2-40B4-BE49-F238E27FC236}">
              <a16:creationId xmlns:a16="http://schemas.microsoft.com/office/drawing/2014/main" id="{BAE3EBC7-266F-4162-955E-5A3F099B6AA9}"/>
            </a:ext>
          </a:extLst>
        </xdr:cNvPr>
        <xdr:cNvSpPr txBox="1"/>
      </xdr:nvSpPr>
      <xdr:spPr>
        <a:xfrm>
          <a:off x="9359411" y="59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118218</xdr:rowOff>
    </xdr:from>
    <xdr:ext cx="534377" cy="259045"/>
    <xdr:sp macro="" textlink="">
      <xdr:nvSpPr>
        <xdr:cNvPr id="147" name="n_2mainValue【道路】&#10;一人当たり延長">
          <a:extLst>
            <a:ext uri="{FF2B5EF4-FFF2-40B4-BE49-F238E27FC236}">
              <a16:creationId xmlns:a16="http://schemas.microsoft.com/office/drawing/2014/main" id="{0BF473F3-CAE6-4BF9-BEFA-9BE5615A63F0}"/>
            </a:ext>
          </a:extLst>
        </xdr:cNvPr>
        <xdr:cNvSpPr txBox="1"/>
      </xdr:nvSpPr>
      <xdr:spPr>
        <a:xfrm>
          <a:off x="8483111" y="59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134514</xdr:rowOff>
    </xdr:from>
    <xdr:ext cx="534377" cy="259045"/>
    <xdr:sp macro="" textlink="">
      <xdr:nvSpPr>
        <xdr:cNvPr id="148" name="n_3mainValue【道路】&#10;一人当たり延長">
          <a:extLst>
            <a:ext uri="{FF2B5EF4-FFF2-40B4-BE49-F238E27FC236}">
              <a16:creationId xmlns:a16="http://schemas.microsoft.com/office/drawing/2014/main" id="{3CCCB179-7F31-4947-964E-F3E842892EDD}"/>
            </a:ext>
          </a:extLst>
        </xdr:cNvPr>
        <xdr:cNvSpPr txBox="1"/>
      </xdr:nvSpPr>
      <xdr:spPr>
        <a:xfrm>
          <a:off x="7594111" y="59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148981</xdr:rowOff>
    </xdr:from>
    <xdr:ext cx="534377" cy="259045"/>
    <xdr:sp macro="" textlink="">
      <xdr:nvSpPr>
        <xdr:cNvPr id="149" name="n_4mainValue【道路】&#10;一人当たり延長">
          <a:extLst>
            <a:ext uri="{FF2B5EF4-FFF2-40B4-BE49-F238E27FC236}">
              <a16:creationId xmlns:a16="http://schemas.microsoft.com/office/drawing/2014/main" id="{D34E6A37-D9C3-41EC-A267-286B39692E01}"/>
            </a:ext>
          </a:extLst>
        </xdr:cNvPr>
        <xdr:cNvSpPr txBox="1"/>
      </xdr:nvSpPr>
      <xdr:spPr>
        <a:xfrm>
          <a:off x="6705111" y="59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9B1A038-6EC8-4E05-8744-661C461756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5F9A655-D896-4055-9C8A-4274D467FD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EAC05B8-B9DD-4D12-A7EE-8168BD956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845DA89-9FE8-44A1-A057-2F08F6DB77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AA79849-36AD-485C-BFC4-1D9E5CB40D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DDA29F8-2631-4591-8331-3238C98C99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6E5AC7E5-AF86-4FC7-BB82-20513BB4B8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09C1F2C-EE3A-4181-A4BF-711166B9F5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9E7266B6-AC55-45B8-84C1-896DA09722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40B6A12E-CA12-44E6-9A25-DD8BCC779F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747AD3B6-EAB3-4597-8F08-72C34A4511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78377A32-04D2-4615-93C1-B0F7A3E13A3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F9F7A25A-7F0F-4798-B0E4-82242E5E061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2C057F87-3688-4556-8760-8ED4CC590B9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9D1B8362-0638-4E00-BB79-C0F3C0D9F04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719DC79F-1044-4591-9951-480BF43BDE5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E793F181-4187-4EA7-B6CE-58FFCAA5165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FB58EF5F-5F80-4F33-A808-57E21E8F0BE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CB708D48-6C42-4300-AE77-15153213AF1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AAF3E4D-8D37-4D98-80AB-53DA275332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656E2C74-BD52-4BBB-9B7A-A0AC49EE3BE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A9E1554-5952-4765-848B-F93324E240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88E0ADD1-E1FB-42CA-B149-9A1CE5B0FECC}"/>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7B01188A-956A-45B9-8326-361493E89DA3}"/>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6FEFBE99-D4CA-473A-8DAD-C506332F9833}"/>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8E30DC3-D0C9-4D0D-97A9-3D116986DBB2}"/>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A8114AA-5A9B-43FA-87BB-C75470FC27C9}"/>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7B7D8DA-F3FD-473D-9E64-58399CACA9BF}"/>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A860CD90-1B3F-4A96-BD61-23067249A62E}"/>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49CC8D66-FFA0-4959-958F-44C72150AFB6}"/>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B8C2546-46BB-4B40-97E9-B05F6BD4999E}"/>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8DEB78BF-F58C-47CF-82DC-EF36CDF78897}"/>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5237D34C-295F-4322-836F-DEE2546CF23C}"/>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AA3F7C-B843-46ED-8939-48A2F22678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43D9F9-19DD-49AC-8744-03217C581B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6A3A6BB-F337-4BA5-B111-B96DA664C8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AFB49E-EA3A-4679-9D27-A36D1E7DD5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2803FEE-EC55-405B-99C3-1D84BE2411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161798</xdr:rowOff>
    </xdr:from>
    <xdr:to>
      <xdr:col>24</xdr:col>
      <xdr:colOff>114300</xdr:colOff>
      <xdr:row>61</xdr:row>
      <xdr:rowOff>91948</xdr:rowOff>
    </xdr:to>
    <xdr:sp macro="" textlink="">
      <xdr:nvSpPr>
        <xdr:cNvPr id="188" name="楕円 187">
          <a:extLst>
            <a:ext uri="{FF2B5EF4-FFF2-40B4-BE49-F238E27FC236}">
              <a16:creationId xmlns:a16="http://schemas.microsoft.com/office/drawing/2014/main" id="{8A733337-C695-455E-A928-2E631DC710A9}"/>
            </a:ext>
          </a:extLst>
        </xdr:cNvPr>
        <xdr:cNvSpPr/>
      </xdr:nvSpPr>
      <xdr:spPr>
        <a:xfrm>
          <a:off x="45847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13225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064B469-3D4C-4969-B04D-68E2028E5822}"/>
            </a:ext>
          </a:extLst>
        </xdr:cNvPr>
        <xdr:cNvSpPr txBox="1"/>
      </xdr:nvSpPr>
      <xdr:spPr>
        <a:xfrm>
          <a:off x="4673600" y="1030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90" name="楕円 189">
          <a:extLst>
            <a:ext uri="{FF2B5EF4-FFF2-40B4-BE49-F238E27FC236}">
              <a16:creationId xmlns:a16="http://schemas.microsoft.com/office/drawing/2014/main" id="{35ABCCE7-EF9D-4215-9598-9CE91DE82717}"/>
            </a:ext>
          </a:extLst>
        </xdr:cNvPr>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41148</xdr:rowOff>
    </xdr:from>
    <xdr:to>
      <xdr:col>24</xdr:col>
      <xdr:colOff>63500</xdr:colOff>
      <xdr:row>61</xdr:row>
      <xdr:rowOff>61722</xdr:rowOff>
    </xdr:to>
    <xdr:cxnSp macro="">
      <xdr:nvCxnSpPr>
        <xdr:cNvPr id="191" name="直線コネクタ 190">
          <a:extLst>
            <a:ext uri="{FF2B5EF4-FFF2-40B4-BE49-F238E27FC236}">
              <a16:creationId xmlns:a16="http://schemas.microsoft.com/office/drawing/2014/main" id="{4CE32BE8-E215-440A-ADBD-6A9633F115F8}"/>
            </a:ext>
          </a:extLst>
        </xdr:cNvPr>
        <xdr:cNvCxnSpPr/>
      </xdr:nvCxnSpPr>
      <xdr:spPr>
        <a:xfrm flipV="1">
          <a:off x="3797300" y="104995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92" name="楕円 191">
          <a:extLst>
            <a:ext uri="{FF2B5EF4-FFF2-40B4-BE49-F238E27FC236}">
              <a16:creationId xmlns:a16="http://schemas.microsoft.com/office/drawing/2014/main" id="{870CC858-5A21-47BE-BF73-190D7A669341}"/>
            </a:ext>
          </a:extLst>
        </xdr:cNvPr>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61722</xdr:rowOff>
    </xdr:to>
    <xdr:cxnSp macro="">
      <xdr:nvCxnSpPr>
        <xdr:cNvPr id="193" name="直線コネクタ 192">
          <a:extLst>
            <a:ext uri="{FF2B5EF4-FFF2-40B4-BE49-F238E27FC236}">
              <a16:creationId xmlns:a16="http://schemas.microsoft.com/office/drawing/2014/main" id="{677A533C-DAE4-4420-95E3-86B7143AF06E}"/>
            </a:ext>
          </a:extLst>
        </xdr:cNvPr>
        <xdr:cNvCxnSpPr/>
      </xdr:nvCxnSpPr>
      <xdr:spPr>
        <a:xfrm>
          <a:off x="2908300" y="1048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113792</xdr:rowOff>
    </xdr:from>
    <xdr:to>
      <xdr:col>10</xdr:col>
      <xdr:colOff>165100</xdr:colOff>
      <xdr:row>61</xdr:row>
      <xdr:rowOff>43942</xdr:rowOff>
    </xdr:to>
    <xdr:sp macro="" textlink="">
      <xdr:nvSpPr>
        <xdr:cNvPr id="194" name="楕円 193">
          <a:extLst>
            <a:ext uri="{FF2B5EF4-FFF2-40B4-BE49-F238E27FC236}">
              <a16:creationId xmlns:a16="http://schemas.microsoft.com/office/drawing/2014/main" id="{E18F7906-EBD9-414C-B763-A0CE29BA8C1D}"/>
            </a:ext>
          </a:extLst>
        </xdr:cNvPr>
        <xdr:cNvSpPr/>
      </xdr:nvSpPr>
      <xdr:spPr>
        <a:xfrm>
          <a:off x="1968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164592</xdr:rowOff>
    </xdr:from>
    <xdr:to>
      <xdr:col>15</xdr:col>
      <xdr:colOff>50800</xdr:colOff>
      <xdr:row>61</xdr:row>
      <xdr:rowOff>27432</xdr:rowOff>
    </xdr:to>
    <xdr:cxnSp macro="">
      <xdr:nvCxnSpPr>
        <xdr:cNvPr id="195" name="直線コネクタ 194">
          <a:extLst>
            <a:ext uri="{FF2B5EF4-FFF2-40B4-BE49-F238E27FC236}">
              <a16:creationId xmlns:a16="http://schemas.microsoft.com/office/drawing/2014/main" id="{5F300DB4-9CF8-4C46-BB8A-16BB1BD3A7CC}"/>
            </a:ext>
          </a:extLst>
        </xdr:cNvPr>
        <xdr:cNvCxnSpPr/>
      </xdr:nvCxnSpPr>
      <xdr:spPr>
        <a:xfrm>
          <a:off x="2019300" y="104515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77216</xdr:rowOff>
    </xdr:from>
    <xdr:to>
      <xdr:col>6</xdr:col>
      <xdr:colOff>38100</xdr:colOff>
      <xdr:row>61</xdr:row>
      <xdr:rowOff>7366</xdr:rowOff>
    </xdr:to>
    <xdr:sp macro="" textlink="">
      <xdr:nvSpPr>
        <xdr:cNvPr id="196" name="楕円 195">
          <a:extLst>
            <a:ext uri="{FF2B5EF4-FFF2-40B4-BE49-F238E27FC236}">
              <a16:creationId xmlns:a16="http://schemas.microsoft.com/office/drawing/2014/main" id="{32B11C9E-541C-42B1-B6D0-9F19005ABEE4}"/>
            </a:ext>
          </a:extLst>
        </xdr:cNvPr>
        <xdr:cNvSpPr/>
      </xdr:nvSpPr>
      <xdr:spPr>
        <a:xfrm>
          <a:off x="1079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128016</xdr:rowOff>
    </xdr:from>
    <xdr:to>
      <xdr:col>10</xdr:col>
      <xdr:colOff>114300</xdr:colOff>
      <xdr:row>60</xdr:row>
      <xdr:rowOff>164592</xdr:rowOff>
    </xdr:to>
    <xdr:cxnSp macro="">
      <xdr:nvCxnSpPr>
        <xdr:cNvPr id="197" name="直線コネクタ 196">
          <a:extLst>
            <a:ext uri="{FF2B5EF4-FFF2-40B4-BE49-F238E27FC236}">
              <a16:creationId xmlns:a16="http://schemas.microsoft.com/office/drawing/2014/main" id="{0C6CD8F1-AB63-40C4-AE57-7F396306C34F}"/>
            </a:ext>
          </a:extLst>
        </xdr:cNvPr>
        <xdr:cNvCxnSpPr/>
      </xdr:nvCxnSpPr>
      <xdr:spPr>
        <a:xfrm>
          <a:off x="1130300" y="10415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2D5108D-A196-41B4-A6A1-17D619CC2A24}"/>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E17CD29-0C8B-44DD-82D1-2094C2E8E6FE}"/>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AA5FD6D-3A9F-4188-BA6F-7E791164DC1C}"/>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D299D8E-3A83-49E0-95B0-258E737D1E80}"/>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4EBDAF9-EF37-4F62-9CAB-6936F1C21CEF}"/>
            </a:ext>
          </a:extLst>
        </xdr:cNvPr>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94759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486EEC3-6CCD-4955-8D1C-685A3866A4CC}"/>
            </a:ext>
          </a:extLst>
        </xdr:cNvPr>
        <xdr:cNvSpPr txBox="1"/>
      </xdr:nvSpPr>
      <xdr:spPr>
        <a:xfrm>
          <a:off x="2705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60469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32C46F6-D614-4468-8896-DBB8EBA87D4B}"/>
            </a:ext>
          </a:extLst>
        </xdr:cNvPr>
        <xdr:cNvSpPr txBox="1"/>
      </xdr:nvSpPr>
      <xdr:spPr>
        <a:xfrm>
          <a:off x="1816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23893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DA21610-D91E-44CA-88B0-D19D671ED168}"/>
            </a:ext>
          </a:extLst>
        </xdr:cNvPr>
        <xdr:cNvSpPr txBox="1"/>
      </xdr:nvSpPr>
      <xdr:spPr>
        <a:xfrm>
          <a:off x="927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B6FCE9B-3857-41E4-BC29-BBB4255C2C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FDB493B-7E40-410E-87E2-839C2BF815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204F705-F4F6-456E-BF61-5F641FDB55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6F5C5F1-AE16-47F2-A292-4BE7D87CA5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963EBFE-8DFF-4CF7-8050-A194A24270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6E43A2D-8E88-4B2F-8E78-E7200F9CDA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B177E1F-163E-4A5F-B330-38EEA0B2D5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E84BE76-377E-4208-81EA-6ABA297946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EBB2588-1BF1-4AA2-98BE-5AFC50E451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0ED5121-82D1-4E05-B122-FC35B608BF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2FF50E57-E417-4E8A-85A2-D4B49A5DB2E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922DB00C-BD38-46C4-A679-4739C8A4F24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23C8CD5F-0B99-4EA5-A639-BCAD7DE88A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FF326AE-AD4C-444C-9D68-1C2735AF344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B3C1A935-5154-41D2-BF08-F36DE3D57BB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D5E7B2F2-EDA9-4875-BEB9-0EE0DDA6BA4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F2910E42-F010-465C-AAA4-BC40AE86ECD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D4F28654-1022-48C5-AD2E-2C6E741DE70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B6D3747-D032-469D-AFD3-28955E0B5A3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170A3569-FDEB-41ED-BE76-DB9CCD5F365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3C0EC88-14E5-4C44-A588-29D203552A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9179DAC-3D28-445B-B619-44D6ACEA65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77EFCCD-013E-4AFC-A722-33EB27C140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CE7E74BD-1F51-49BB-8234-429D4EDC08C9}"/>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B916514-E1E0-4CD8-BBF5-A53A4DE3BF1E}"/>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8664A044-C0FC-4BE2-A5D3-6BD7B1467712}"/>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BE2AC8B-8E1F-4555-A744-037C9C416327}"/>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E7571088-E56F-4262-B5C7-26CDFBE78487}"/>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5925A9E0-270F-4BE5-814B-BB4E5CA00585}"/>
            </a:ext>
          </a:extLst>
        </xdr:cNvPr>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5A2FD9BF-8E70-420B-AB9F-4515793EC5F4}"/>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27657D2E-CC9F-4C77-8A75-8F0051E95185}"/>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F4B8436E-A2BF-4CAC-B62C-2C624E32BBBB}"/>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B30E6C49-8B55-4303-81B9-A329B9F62DBC}"/>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9E231D40-B154-47E5-B387-23D66D9312CE}"/>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FCB6F4B-B3C3-4B12-B670-9679C1F12D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4F0061D-DBEB-4101-9A8A-10DC35A80F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D0546C-4CEF-4C57-9CB9-C1C897BF00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291409-5142-49E9-B38E-20C001CF142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451396C-34E8-4726-927C-BE6F2A45A1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22414</xdr:rowOff>
    </xdr:from>
    <xdr:to>
      <xdr:col>55</xdr:col>
      <xdr:colOff>50800</xdr:colOff>
      <xdr:row>58</xdr:row>
      <xdr:rowOff>124014</xdr:rowOff>
    </xdr:to>
    <xdr:sp macro="" textlink="">
      <xdr:nvSpPr>
        <xdr:cNvPr id="245" name="楕円 244">
          <a:extLst>
            <a:ext uri="{FF2B5EF4-FFF2-40B4-BE49-F238E27FC236}">
              <a16:creationId xmlns:a16="http://schemas.microsoft.com/office/drawing/2014/main" id="{123BF23A-1BC9-4D47-9EDB-D51EADFC592D}"/>
            </a:ext>
          </a:extLst>
        </xdr:cNvPr>
        <xdr:cNvSpPr/>
      </xdr:nvSpPr>
      <xdr:spPr>
        <a:xfrm>
          <a:off x="10426700" y="99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45291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3302EE86-9C5C-469C-9C13-0FBC2294EAA6}"/>
            </a:ext>
          </a:extLst>
        </xdr:cNvPr>
        <xdr:cNvSpPr txBox="1"/>
      </xdr:nvSpPr>
      <xdr:spPr>
        <a:xfrm>
          <a:off x="10515600" y="9817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126240</xdr:rowOff>
    </xdr:from>
    <xdr:to>
      <xdr:col>50</xdr:col>
      <xdr:colOff>165100</xdr:colOff>
      <xdr:row>61</xdr:row>
      <xdr:rowOff>56390</xdr:rowOff>
    </xdr:to>
    <xdr:sp macro="" textlink="">
      <xdr:nvSpPr>
        <xdr:cNvPr id="247" name="楕円 246">
          <a:extLst>
            <a:ext uri="{FF2B5EF4-FFF2-40B4-BE49-F238E27FC236}">
              <a16:creationId xmlns:a16="http://schemas.microsoft.com/office/drawing/2014/main" id="{7DF4BA00-F749-4FB3-9279-C0D86703DF56}"/>
            </a:ext>
          </a:extLst>
        </xdr:cNvPr>
        <xdr:cNvSpPr/>
      </xdr:nvSpPr>
      <xdr:spPr>
        <a:xfrm>
          <a:off x="9588500" y="10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73214</xdr:rowOff>
    </xdr:from>
    <xdr:to>
      <xdr:col>55</xdr:col>
      <xdr:colOff>0</xdr:colOff>
      <xdr:row>61</xdr:row>
      <xdr:rowOff>5590</xdr:rowOff>
    </xdr:to>
    <xdr:cxnSp macro="">
      <xdr:nvCxnSpPr>
        <xdr:cNvPr id="248" name="直線コネクタ 247">
          <a:extLst>
            <a:ext uri="{FF2B5EF4-FFF2-40B4-BE49-F238E27FC236}">
              <a16:creationId xmlns:a16="http://schemas.microsoft.com/office/drawing/2014/main" id="{C399A339-3CE0-45F1-8A71-15B26842216C}"/>
            </a:ext>
          </a:extLst>
        </xdr:cNvPr>
        <xdr:cNvCxnSpPr/>
      </xdr:nvCxnSpPr>
      <xdr:spPr>
        <a:xfrm flipV="1">
          <a:off x="9639300" y="10017314"/>
          <a:ext cx="838200" cy="4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135906</xdr:rowOff>
    </xdr:from>
    <xdr:to>
      <xdr:col>46</xdr:col>
      <xdr:colOff>38100</xdr:colOff>
      <xdr:row>61</xdr:row>
      <xdr:rowOff>66056</xdr:rowOff>
    </xdr:to>
    <xdr:sp macro="" textlink="">
      <xdr:nvSpPr>
        <xdr:cNvPr id="249" name="楕円 248">
          <a:extLst>
            <a:ext uri="{FF2B5EF4-FFF2-40B4-BE49-F238E27FC236}">
              <a16:creationId xmlns:a16="http://schemas.microsoft.com/office/drawing/2014/main" id="{D40F24FD-6FF9-4791-A60E-479AC5737A5E}"/>
            </a:ext>
          </a:extLst>
        </xdr:cNvPr>
        <xdr:cNvSpPr/>
      </xdr:nvSpPr>
      <xdr:spPr>
        <a:xfrm>
          <a:off x="8699500" y="104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5590</xdr:rowOff>
    </xdr:from>
    <xdr:to>
      <xdr:col>50</xdr:col>
      <xdr:colOff>114300</xdr:colOff>
      <xdr:row>61</xdr:row>
      <xdr:rowOff>15256</xdr:rowOff>
    </xdr:to>
    <xdr:cxnSp macro="">
      <xdr:nvCxnSpPr>
        <xdr:cNvPr id="250" name="直線コネクタ 249">
          <a:extLst>
            <a:ext uri="{FF2B5EF4-FFF2-40B4-BE49-F238E27FC236}">
              <a16:creationId xmlns:a16="http://schemas.microsoft.com/office/drawing/2014/main" id="{89C498D7-BD32-4860-88B7-88259E040525}"/>
            </a:ext>
          </a:extLst>
        </xdr:cNvPr>
        <xdr:cNvCxnSpPr/>
      </xdr:nvCxnSpPr>
      <xdr:spPr>
        <a:xfrm flipV="1">
          <a:off x="8750300" y="1046404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145204</xdr:rowOff>
    </xdr:from>
    <xdr:to>
      <xdr:col>41</xdr:col>
      <xdr:colOff>101600</xdr:colOff>
      <xdr:row>61</xdr:row>
      <xdr:rowOff>75354</xdr:rowOff>
    </xdr:to>
    <xdr:sp macro="" textlink="">
      <xdr:nvSpPr>
        <xdr:cNvPr id="251" name="楕円 250">
          <a:extLst>
            <a:ext uri="{FF2B5EF4-FFF2-40B4-BE49-F238E27FC236}">
              <a16:creationId xmlns:a16="http://schemas.microsoft.com/office/drawing/2014/main" id="{58FF5668-EF88-4553-AF0D-74FD7A262AEA}"/>
            </a:ext>
          </a:extLst>
        </xdr:cNvPr>
        <xdr:cNvSpPr/>
      </xdr:nvSpPr>
      <xdr:spPr>
        <a:xfrm>
          <a:off x="7810500" y="104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15256</xdr:rowOff>
    </xdr:from>
    <xdr:to>
      <xdr:col>45</xdr:col>
      <xdr:colOff>177800</xdr:colOff>
      <xdr:row>61</xdr:row>
      <xdr:rowOff>24554</xdr:rowOff>
    </xdr:to>
    <xdr:cxnSp macro="">
      <xdr:nvCxnSpPr>
        <xdr:cNvPr id="252" name="直線コネクタ 251">
          <a:extLst>
            <a:ext uri="{FF2B5EF4-FFF2-40B4-BE49-F238E27FC236}">
              <a16:creationId xmlns:a16="http://schemas.microsoft.com/office/drawing/2014/main" id="{BA04EE15-E7D5-4DA1-A61C-36450C2A6FBF}"/>
            </a:ext>
          </a:extLst>
        </xdr:cNvPr>
        <xdr:cNvCxnSpPr/>
      </xdr:nvCxnSpPr>
      <xdr:spPr>
        <a:xfrm flipV="1">
          <a:off x="7861300" y="10473706"/>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152812</xdr:rowOff>
    </xdr:from>
    <xdr:to>
      <xdr:col>36</xdr:col>
      <xdr:colOff>165100</xdr:colOff>
      <xdr:row>61</xdr:row>
      <xdr:rowOff>82962</xdr:rowOff>
    </xdr:to>
    <xdr:sp macro="" textlink="">
      <xdr:nvSpPr>
        <xdr:cNvPr id="253" name="楕円 252">
          <a:extLst>
            <a:ext uri="{FF2B5EF4-FFF2-40B4-BE49-F238E27FC236}">
              <a16:creationId xmlns:a16="http://schemas.microsoft.com/office/drawing/2014/main" id="{1DDC481C-D77B-492B-9069-821EF2F0059D}"/>
            </a:ext>
          </a:extLst>
        </xdr:cNvPr>
        <xdr:cNvSpPr/>
      </xdr:nvSpPr>
      <xdr:spPr>
        <a:xfrm>
          <a:off x="6921500" y="104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24554</xdr:rowOff>
    </xdr:from>
    <xdr:to>
      <xdr:col>41</xdr:col>
      <xdr:colOff>50800</xdr:colOff>
      <xdr:row>61</xdr:row>
      <xdr:rowOff>32162</xdr:rowOff>
    </xdr:to>
    <xdr:cxnSp macro="">
      <xdr:nvCxnSpPr>
        <xdr:cNvPr id="254" name="直線コネクタ 253">
          <a:extLst>
            <a:ext uri="{FF2B5EF4-FFF2-40B4-BE49-F238E27FC236}">
              <a16:creationId xmlns:a16="http://schemas.microsoft.com/office/drawing/2014/main" id="{0F7B432D-31C3-4B6E-8C6C-8C2931E60B4B}"/>
            </a:ext>
          </a:extLst>
        </xdr:cNvPr>
        <xdr:cNvCxnSpPr/>
      </xdr:nvCxnSpPr>
      <xdr:spPr>
        <a:xfrm flipV="1">
          <a:off x="6972300" y="10483004"/>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F9F5861F-5462-4F65-94BD-8FF8DAC1C72E}"/>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F0C5E300-8904-48D8-B5EE-B089AD6C375E}"/>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28C50CB0-AE48-42FD-9BD3-8FC7656C4E27}"/>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63F8A2A8-B2F3-4268-9FC4-7A4D922B5E31}"/>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72917</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20B0C4B4-F86E-45CD-A1F9-EE804C5050DF}"/>
            </a:ext>
          </a:extLst>
        </xdr:cNvPr>
        <xdr:cNvSpPr txBox="1"/>
      </xdr:nvSpPr>
      <xdr:spPr>
        <a:xfrm>
          <a:off x="9281505" y="10188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82583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5E5A457-7FB6-4A6C-8C65-FD800DAF506B}"/>
            </a:ext>
          </a:extLst>
        </xdr:cNvPr>
        <xdr:cNvSpPr txBox="1"/>
      </xdr:nvSpPr>
      <xdr:spPr>
        <a:xfrm>
          <a:off x="8405205" y="101981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91881</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BD22C253-1E25-4A0F-952C-F31ED425A930}"/>
            </a:ext>
          </a:extLst>
        </xdr:cNvPr>
        <xdr:cNvSpPr txBox="1"/>
      </xdr:nvSpPr>
      <xdr:spPr>
        <a:xfrm>
          <a:off x="7516205" y="10207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99489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2F7BE572-66DF-4E98-8975-1D51E771D42A}"/>
            </a:ext>
          </a:extLst>
        </xdr:cNvPr>
        <xdr:cNvSpPr txBox="1"/>
      </xdr:nvSpPr>
      <xdr:spPr>
        <a:xfrm>
          <a:off x="6627205" y="10215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F5AC51C-C235-4952-A9A5-CEEEB0A054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2090B76-1598-4FE8-88E6-414FC9BDFD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1B74739-1012-4871-BA61-9FADC4AB58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773A222-19F6-4886-9FE9-421494E62CE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6B63A24-5ADF-4968-9DD7-734E3E5159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A76F633-E86F-4B4A-878D-152EA91993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9F9C8D5-90FA-48C9-9CDF-7DF804F30C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2A0B52E-5974-41CE-973D-9D19E49F72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5A973F5-C9C3-4CDB-B11B-B434329AE8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78B10D7-37D1-439B-A894-A0FAA3886F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1DB3D7D-4C40-4045-8C7A-33B1061E6F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864BF77-6821-41A1-9D5F-FA3CBF1D5CD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A8A4D12-A8E3-4790-8FD9-7122CD5A752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E4E1DD5C-2CC7-4456-BE5D-8615652A9CC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910CB21-C785-493C-B43C-3D2D14C06E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8DA7963-877C-4B99-A727-FCF50EA1B34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271ED3F8-FCF0-4B9C-B5F2-23CDE294B30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DAC21388-98F2-4BE2-A6CA-B7C642FFAEF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5BCA418-E18F-46E8-805A-B2DA3792638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50C12A0-09B3-43DD-9E7A-067FE70DA87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25C4EFD-4E47-45C3-89A3-21745E6FA4A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CABBB9B-F593-4628-83F4-B829D3C3EE5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6446924-E83D-4282-8E73-9B1D0E174B7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16A06F0-D4BE-45A8-886B-A68E4D8093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77D51BD-B917-4E9C-88B0-A35FF05FD2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95CE3132-CE2A-4F5D-ABE9-07BEC9C71E9D}"/>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CA0057C0-2C2C-492B-8533-2AEF3AAAC91D}"/>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B9532E68-A993-4337-B048-B5949246575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F5C63262-010C-44C3-B48A-958CA93229ED}"/>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32BFC593-66EF-44E7-8E71-74C9B6E60C7C}"/>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57E075E-D7CD-44D7-972F-27D657E7EDE2}"/>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104D22E9-B288-46E0-BDF6-4D05035C4516}"/>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D309D98D-C39C-4062-A27F-A58F2706405C}"/>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C6249CFA-62C6-4653-A594-C164173E2C2B}"/>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61616AA6-587B-40E6-84E7-3B6FC81BC50B}"/>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1194B4FC-4F0A-4B0E-AADE-1A24FEE200D3}"/>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3ADAFCC-1F6D-4C97-B9DB-BAD05DC737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170C62C-02C7-4B17-9442-A0A0B62A7D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3E5B68-73C0-4063-BB93-C5E831DFAE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B90A1CD-97A0-4124-8C0B-97131B6795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C95F5B0-7C96-450F-94EB-9940E7FAAB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104866</xdr:rowOff>
    </xdr:from>
    <xdr:to>
      <xdr:col>24</xdr:col>
      <xdr:colOff>114300</xdr:colOff>
      <xdr:row>85</xdr:row>
      <xdr:rowOff>35016</xdr:rowOff>
    </xdr:to>
    <xdr:sp macro="" textlink="">
      <xdr:nvSpPr>
        <xdr:cNvPr id="304" name="楕円 303">
          <a:extLst>
            <a:ext uri="{FF2B5EF4-FFF2-40B4-BE49-F238E27FC236}">
              <a16:creationId xmlns:a16="http://schemas.microsoft.com/office/drawing/2014/main" id="{01B87ECF-CADE-400A-BB38-E5FD215A43BF}"/>
            </a:ext>
          </a:extLst>
        </xdr:cNvPr>
        <xdr:cNvSpPr/>
      </xdr:nvSpPr>
      <xdr:spPr>
        <a:xfrm>
          <a:off x="4584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83293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4DCE7BA-1BD5-46FA-B74A-49F590066A28}"/>
            </a:ext>
          </a:extLst>
        </xdr:cNvPr>
        <xdr:cNvSpPr txBox="1"/>
      </xdr:nvSpPr>
      <xdr:spPr>
        <a:xfrm>
          <a:off x="4673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86905</xdr:rowOff>
    </xdr:from>
    <xdr:to>
      <xdr:col>20</xdr:col>
      <xdr:colOff>38100</xdr:colOff>
      <xdr:row>85</xdr:row>
      <xdr:rowOff>17055</xdr:rowOff>
    </xdr:to>
    <xdr:sp macro="" textlink="">
      <xdr:nvSpPr>
        <xdr:cNvPr id="306" name="楕円 305">
          <a:extLst>
            <a:ext uri="{FF2B5EF4-FFF2-40B4-BE49-F238E27FC236}">
              <a16:creationId xmlns:a16="http://schemas.microsoft.com/office/drawing/2014/main" id="{7453BBE8-3BF2-46F8-9EE5-7343D9C323EC}"/>
            </a:ext>
          </a:extLst>
        </xdr:cNvPr>
        <xdr:cNvSpPr/>
      </xdr:nvSpPr>
      <xdr:spPr>
        <a:xfrm>
          <a:off x="3746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137705</xdr:rowOff>
    </xdr:from>
    <xdr:to>
      <xdr:col>24</xdr:col>
      <xdr:colOff>63500</xdr:colOff>
      <xdr:row>84</xdr:row>
      <xdr:rowOff>155666</xdr:rowOff>
    </xdr:to>
    <xdr:cxnSp macro="">
      <xdr:nvCxnSpPr>
        <xdr:cNvPr id="307" name="直線コネクタ 306">
          <a:extLst>
            <a:ext uri="{FF2B5EF4-FFF2-40B4-BE49-F238E27FC236}">
              <a16:creationId xmlns:a16="http://schemas.microsoft.com/office/drawing/2014/main" id="{83F10833-4F2C-40B0-9838-D1494D4A70B1}"/>
            </a:ext>
          </a:extLst>
        </xdr:cNvPr>
        <xdr:cNvCxnSpPr/>
      </xdr:nvCxnSpPr>
      <xdr:spPr>
        <a:xfrm>
          <a:off x="3797300" y="1453950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8" name="楕円 307">
          <a:extLst>
            <a:ext uri="{FF2B5EF4-FFF2-40B4-BE49-F238E27FC236}">
              <a16:creationId xmlns:a16="http://schemas.microsoft.com/office/drawing/2014/main" id="{22DE4771-61D3-417E-AB6F-17F70DE3EA89}"/>
            </a:ext>
          </a:extLst>
        </xdr:cNvPr>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137705</xdr:rowOff>
    </xdr:to>
    <xdr:cxnSp macro="">
      <xdr:nvCxnSpPr>
        <xdr:cNvPr id="309" name="直線コネクタ 308">
          <a:extLst>
            <a:ext uri="{FF2B5EF4-FFF2-40B4-BE49-F238E27FC236}">
              <a16:creationId xmlns:a16="http://schemas.microsoft.com/office/drawing/2014/main" id="{AFA5DBAC-E4AF-472A-BAA7-2B870B30585A}"/>
            </a:ext>
          </a:extLst>
        </xdr:cNvPr>
        <xdr:cNvCxnSpPr/>
      </xdr:nvCxnSpPr>
      <xdr:spPr>
        <a:xfrm>
          <a:off x="2908300" y="145215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49349</xdr:rowOff>
    </xdr:from>
    <xdr:to>
      <xdr:col>10</xdr:col>
      <xdr:colOff>165100</xdr:colOff>
      <xdr:row>84</xdr:row>
      <xdr:rowOff>150949</xdr:rowOff>
    </xdr:to>
    <xdr:sp macro="" textlink="">
      <xdr:nvSpPr>
        <xdr:cNvPr id="310" name="楕円 309">
          <a:extLst>
            <a:ext uri="{FF2B5EF4-FFF2-40B4-BE49-F238E27FC236}">
              <a16:creationId xmlns:a16="http://schemas.microsoft.com/office/drawing/2014/main" id="{B69CB6AC-E884-412B-A1F7-6684C033799C}"/>
            </a:ext>
          </a:extLst>
        </xdr:cNvPr>
        <xdr:cNvSpPr/>
      </xdr:nvSpPr>
      <xdr:spPr>
        <a:xfrm>
          <a:off x="1968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100149</xdr:rowOff>
    </xdr:from>
    <xdr:to>
      <xdr:col>15</xdr:col>
      <xdr:colOff>50800</xdr:colOff>
      <xdr:row>84</xdr:row>
      <xdr:rowOff>119743</xdr:rowOff>
    </xdr:to>
    <xdr:cxnSp macro="">
      <xdr:nvCxnSpPr>
        <xdr:cNvPr id="311" name="直線コネクタ 310">
          <a:extLst>
            <a:ext uri="{FF2B5EF4-FFF2-40B4-BE49-F238E27FC236}">
              <a16:creationId xmlns:a16="http://schemas.microsoft.com/office/drawing/2014/main" id="{BD021E6D-62BD-4E66-9B2B-B8472D6AD2E0}"/>
            </a:ext>
          </a:extLst>
        </xdr:cNvPr>
        <xdr:cNvCxnSpPr/>
      </xdr:nvCxnSpPr>
      <xdr:spPr>
        <a:xfrm>
          <a:off x="2019300" y="145019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34652</xdr:rowOff>
    </xdr:from>
    <xdr:to>
      <xdr:col>6</xdr:col>
      <xdr:colOff>38100</xdr:colOff>
      <xdr:row>84</xdr:row>
      <xdr:rowOff>136252</xdr:rowOff>
    </xdr:to>
    <xdr:sp macro="" textlink="">
      <xdr:nvSpPr>
        <xdr:cNvPr id="312" name="楕円 311">
          <a:extLst>
            <a:ext uri="{FF2B5EF4-FFF2-40B4-BE49-F238E27FC236}">
              <a16:creationId xmlns:a16="http://schemas.microsoft.com/office/drawing/2014/main" id="{A97D1590-BF6E-4196-9E2C-2798B6C31548}"/>
            </a:ext>
          </a:extLst>
        </xdr:cNvPr>
        <xdr:cNvSpPr/>
      </xdr:nvSpPr>
      <xdr:spPr>
        <a:xfrm>
          <a:off x="1079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85452</xdr:rowOff>
    </xdr:from>
    <xdr:to>
      <xdr:col>10</xdr:col>
      <xdr:colOff>114300</xdr:colOff>
      <xdr:row>84</xdr:row>
      <xdr:rowOff>100149</xdr:rowOff>
    </xdr:to>
    <xdr:cxnSp macro="">
      <xdr:nvCxnSpPr>
        <xdr:cNvPr id="313" name="直線コネクタ 312">
          <a:extLst>
            <a:ext uri="{FF2B5EF4-FFF2-40B4-BE49-F238E27FC236}">
              <a16:creationId xmlns:a16="http://schemas.microsoft.com/office/drawing/2014/main" id="{7D484064-98E8-4B28-986E-DC844E5F319C}"/>
            </a:ext>
          </a:extLst>
        </xdr:cNvPr>
        <xdr:cNvCxnSpPr/>
      </xdr:nvCxnSpPr>
      <xdr:spPr>
        <a:xfrm>
          <a:off x="1130300" y="1448725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AE37BB0B-1E4D-40A4-A8FD-0E30AAC54F2B}"/>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308F35E8-ADEB-4673-B778-4C2284789FF7}"/>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AE5CD773-17EA-421D-B0C5-D2050A1CB46A}"/>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E00186F4-E4A1-4BB2-B84F-1634E353BC4D}"/>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8182</xdr:rowOff>
    </xdr:from>
    <xdr:ext cx="405111" cy="259045"/>
    <xdr:sp macro="" textlink="">
      <xdr:nvSpPr>
        <xdr:cNvPr id="318" name="n_1mainValue【公営住宅】&#10;有形固定資産減価償却率">
          <a:extLst>
            <a:ext uri="{FF2B5EF4-FFF2-40B4-BE49-F238E27FC236}">
              <a16:creationId xmlns:a16="http://schemas.microsoft.com/office/drawing/2014/main" id="{FF6BD772-FC7B-4616-A448-8BC236F1320B}"/>
            </a:ext>
          </a:extLst>
        </xdr:cNvPr>
        <xdr:cNvSpPr txBox="1"/>
      </xdr:nvSpPr>
      <xdr:spPr>
        <a:xfrm>
          <a:off x="3582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9" name="n_2mainValue【公営住宅】&#10;有形固定資産減価償却率">
          <a:extLst>
            <a:ext uri="{FF2B5EF4-FFF2-40B4-BE49-F238E27FC236}">
              <a16:creationId xmlns:a16="http://schemas.microsoft.com/office/drawing/2014/main" id="{7E5FEF4B-A29B-46C4-8221-A71987526544}"/>
            </a:ext>
          </a:extLst>
        </xdr:cNvPr>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142076</xdr:rowOff>
    </xdr:from>
    <xdr:ext cx="405111" cy="259045"/>
    <xdr:sp macro="" textlink="">
      <xdr:nvSpPr>
        <xdr:cNvPr id="320" name="n_3mainValue【公営住宅】&#10;有形固定資産減価償却率">
          <a:extLst>
            <a:ext uri="{FF2B5EF4-FFF2-40B4-BE49-F238E27FC236}">
              <a16:creationId xmlns:a16="http://schemas.microsoft.com/office/drawing/2014/main" id="{7197CBF6-F191-4EF2-9EBE-F3AED1538F8C}"/>
            </a:ext>
          </a:extLst>
        </xdr:cNvPr>
        <xdr:cNvSpPr txBox="1"/>
      </xdr:nvSpPr>
      <xdr:spPr>
        <a:xfrm>
          <a:off x="1816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127379</xdr:rowOff>
    </xdr:from>
    <xdr:ext cx="405111" cy="259045"/>
    <xdr:sp macro="" textlink="">
      <xdr:nvSpPr>
        <xdr:cNvPr id="321" name="n_4mainValue【公営住宅】&#10;有形固定資産減価償却率">
          <a:extLst>
            <a:ext uri="{FF2B5EF4-FFF2-40B4-BE49-F238E27FC236}">
              <a16:creationId xmlns:a16="http://schemas.microsoft.com/office/drawing/2014/main" id="{D0B103DA-38D2-4EB1-8C23-DACC9553A0CD}"/>
            </a:ext>
          </a:extLst>
        </xdr:cNvPr>
        <xdr:cNvSpPr txBox="1"/>
      </xdr:nvSpPr>
      <xdr:spPr>
        <a:xfrm>
          <a:off x="927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23128C5-A947-4895-A0A3-5230398E16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618CEA8-2F10-4E53-AFCF-F3D66B7CC10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543245B-CB4B-4103-AC5D-0E6EADC780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FAA5645-7E4A-48CD-923E-ABB77EF874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DF698D4-F0DB-424A-8D92-47239229BC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703D28C-DB18-4D5D-8000-D1BCCEE68C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FF5C03B-FCF9-4F81-871E-8214468027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812B23D-011B-4F49-A783-1B77995A2C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3DB1AF7-764C-4736-B2C0-7832550A6E1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80D68DC-FD9C-44AE-BE3F-AD336E5DC5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EE094C7-D251-47E6-B9F0-1D9F362533C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8A479A3C-9737-43D1-BB8C-924C99CEAD2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B9E3957A-1F1B-4DFE-B2B4-FE66A3C55CE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1EAAF096-4D55-4B8C-8B69-C57B2329953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79DA3CE-436C-4B09-8D0F-9D5ABC9DCF0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59CCE045-F4AF-4D3C-BDA6-01626308F45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D8AA326E-E959-4C3D-954A-51D58A90CF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745F1B9E-C978-4278-B282-4EF861C1B05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A72F858-DA25-44DA-80CB-DCC535BA32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62752433-DA58-452F-BCF0-4B3AB0A0E9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795B6C5F-05AB-44E2-91A4-12F6ADB205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A26AF253-DE7F-447F-AFC5-2F86C1A98123}"/>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EB8A6694-A300-4436-91E7-6A00C850E9EE}"/>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86AF6562-EA99-49B1-B0F9-7EEEF5DF6913}"/>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29500A3D-859A-46EC-9B5E-051DB4704A3A}"/>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EFCABF1D-8A69-4630-B26F-860C127734B1}"/>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9399E213-1288-4970-8EBF-A9733550828D}"/>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8242D5DB-DB5B-4746-A105-4A6E24B1E115}"/>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1814B261-4912-424F-BD82-6ABEC55C97A1}"/>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D5AB71A7-463E-403C-B60E-5DA40A9AE44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D86A9C9D-D804-41BA-9DF8-CAF143FAF113}"/>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178CC9A-7BFF-4C3D-8431-7F1DC8511B7A}"/>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E1A704D-3BD2-40EC-82C4-9BCE272515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4A55FB4-B308-4BD3-9FD0-FCB2101D62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C601E34-026F-4B28-8CA7-7391DC977D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C7C87E9-DB55-4723-A998-F0B1A9FB03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BD0CFD1-423C-4E46-85CE-1661053831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xdr:rowOff>
    </xdr:from>
    <xdr:to>
      <xdr:col>55</xdr:col>
      <xdr:colOff>50800</xdr:colOff>
      <xdr:row>84</xdr:row>
      <xdr:rowOff>113588</xdr:rowOff>
    </xdr:to>
    <xdr:sp macro="" textlink="">
      <xdr:nvSpPr>
        <xdr:cNvPr id="359" name="楕円 358">
          <a:extLst>
            <a:ext uri="{FF2B5EF4-FFF2-40B4-BE49-F238E27FC236}">
              <a16:creationId xmlns:a16="http://schemas.microsoft.com/office/drawing/2014/main" id="{8E75237C-8EF7-43A1-B681-D0ED8DF2ABAE}"/>
            </a:ext>
          </a:extLst>
        </xdr:cNvPr>
        <xdr:cNvSpPr/>
      </xdr:nvSpPr>
      <xdr:spPr>
        <a:xfrm>
          <a:off x="10426700" y="144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161865</xdr:rowOff>
    </xdr:from>
    <xdr:ext cx="469744" cy="259045"/>
    <xdr:sp macro="" textlink="">
      <xdr:nvSpPr>
        <xdr:cNvPr id="360" name="【公営住宅】&#10;一人当たり面積該当値テキスト">
          <a:extLst>
            <a:ext uri="{FF2B5EF4-FFF2-40B4-BE49-F238E27FC236}">
              <a16:creationId xmlns:a16="http://schemas.microsoft.com/office/drawing/2014/main" id="{2A9B7000-C4FB-42F0-B08E-4B8971CFF389}"/>
            </a:ext>
          </a:extLst>
        </xdr:cNvPr>
        <xdr:cNvSpPr txBox="1"/>
      </xdr:nvSpPr>
      <xdr:spPr>
        <a:xfrm>
          <a:off x="10515600" y="1439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15190</xdr:rowOff>
    </xdr:from>
    <xdr:to>
      <xdr:col>50</xdr:col>
      <xdr:colOff>165100</xdr:colOff>
      <xdr:row>84</xdr:row>
      <xdr:rowOff>116790</xdr:rowOff>
    </xdr:to>
    <xdr:sp macro="" textlink="">
      <xdr:nvSpPr>
        <xdr:cNvPr id="361" name="楕円 360">
          <a:extLst>
            <a:ext uri="{FF2B5EF4-FFF2-40B4-BE49-F238E27FC236}">
              <a16:creationId xmlns:a16="http://schemas.microsoft.com/office/drawing/2014/main" id="{9B4D44F4-A87D-4A26-82E9-7B6D94D0A44A}"/>
            </a:ext>
          </a:extLst>
        </xdr:cNvPr>
        <xdr:cNvSpPr/>
      </xdr:nvSpPr>
      <xdr:spPr>
        <a:xfrm>
          <a:off x="9588500" y="144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62788</xdr:rowOff>
    </xdr:from>
    <xdr:to>
      <xdr:col>55</xdr:col>
      <xdr:colOff>0</xdr:colOff>
      <xdr:row>84</xdr:row>
      <xdr:rowOff>65990</xdr:rowOff>
    </xdr:to>
    <xdr:cxnSp macro="">
      <xdr:nvCxnSpPr>
        <xdr:cNvPr id="362" name="直線コネクタ 361">
          <a:extLst>
            <a:ext uri="{FF2B5EF4-FFF2-40B4-BE49-F238E27FC236}">
              <a16:creationId xmlns:a16="http://schemas.microsoft.com/office/drawing/2014/main" id="{CBD4716A-D441-47B9-842E-FE3E0095DD86}"/>
            </a:ext>
          </a:extLst>
        </xdr:cNvPr>
        <xdr:cNvCxnSpPr/>
      </xdr:nvCxnSpPr>
      <xdr:spPr>
        <a:xfrm flipV="1">
          <a:off x="9639300" y="14464588"/>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14275</xdr:rowOff>
    </xdr:from>
    <xdr:to>
      <xdr:col>46</xdr:col>
      <xdr:colOff>38100</xdr:colOff>
      <xdr:row>84</xdr:row>
      <xdr:rowOff>115875</xdr:rowOff>
    </xdr:to>
    <xdr:sp macro="" textlink="">
      <xdr:nvSpPr>
        <xdr:cNvPr id="363" name="楕円 362">
          <a:extLst>
            <a:ext uri="{FF2B5EF4-FFF2-40B4-BE49-F238E27FC236}">
              <a16:creationId xmlns:a16="http://schemas.microsoft.com/office/drawing/2014/main" id="{78B001E5-BDF2-4382-83D4-65576E9A4EA4}"/>
            </a:ext>
          </a:extLst>
        </xdr:cNvPr>
        <xdr:cNvSpPr/>
      </xdr:nvSpPr>
      <xdr:spPr>
        <a:xfrm>
          <a:off x="8699500" y="144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65075</xdr:rowOff>
    </xdr:from>
    <xdr:to>
      <xdr:col>50</xdr:col>
      <xdr:colOff>114300</xdr:colOff>
      <xdr:row>84</xdr:row>
      <xdr:rowOff>65990</xdr:rowOff>
    </xdr:to>
    <xdr:cxnSp macro="">
      <xdr:nvCxnSpPr>
        <xdr:cNvPr id="364" name="直線コネクタ 363">
          <a:extLst>
            <a:ext uri="{FF2B5EF4-FFF2-40B4-BE49-F238E27FC236}">
              <a16:creationId xmlns:a16="http://schemas.microsoft.com/office/drawing/2014/main" id="{823D9A4D-06A5-4EC4-9B3C-6F1B7A2624B9}"/>
            </a:ext>
          </a:extLst>
        </xdr:cNvPr>
        <xdr:cNvCxnSpPr/>
      </xdr:nvCxnSpPr>
      <xdr:spPr>
        <a:xfrm>
          <a:off x="8750300" y="1446687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18390</xdr:rowOff>
    </xdr:from>
    <xdr:to>
      <xdr:col>41</xdr:col>
      <xdr:colOff>101600</xdr:colOff>
      <xdr:row>84</xdr:row>
      <xdr:rowOff>119990</xdr:rowOff>
    </xdr:to>
    <xdr:sp macro="" textlink="">
      <xdr:nvSpPr>
        <xdr:cNvPr id="365" name="楕円 364">
          <a:extLst>
            <a:ext uri="{FF2B5EF4-FFF2-40B4-BE49-F238E27FC236}">
              <a16:creationId xmlns:a16="http://schemas.microsoft.com/office/drawing/2014/main" id="{24D3B3BC-1288-4781-832B-79B845BEE573}"/>
            </a:ext>
          </a:extLst>
        </xdr:cNvPr>
        <xdr:cNvSpPr/>
      </xdr:nvSpPr>
      <xdr:spPr>
        <a:xfrm>
          <a:off x="7810500" y="144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65075</xdr:rowOff>
    </xdr:from>
    <xdr:to>
      <xdr:col>45</xdr:col>
      <xdr:colOff>177800</xdr:colOff>
      <xdr:row>84</xdr:row>
      <xdr:rowOff>69190</xdr:rowOff>
    </xdr:to>
    <xdr:cxnSp macro="">
      <xdr:nvCxnSpPr>
        <xdr:cNvPr id="366" name="直線コネクタ 365">
          <a:extLst>
            <a:ext uri="{FF2B5EF4-FFF2-40B4-BE49-F238E27FC236}">
              <a16:creationId xmlns:a16="http://schemas.microsoft.com/office/drawing/2014/main" id="{CB978B08-A237-439E-807F-9D4E22B4299F}"/>
            </a:ext>
          </a:extLst>
        </xdr:cNvPr>
        <xdr:cNvCxnSpPr/>
      </xdr:nvCxnSpPr>
      <xdr:spPr>
        <a:xfrm flipV="1">
          <a:off x="7861300" y="1446687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22961</xdr:rowOff>
    </xdr:from>
    <xdr:to>
      <xdr:col>36</xdr:col>
      <xdr:colOff>165100</xdr:colOff>
      <xdr:row>84</xdr:row>
      <xdr:rowOff>124561</xdr:rowOff>
    </xdr:to>
    <xdr:sp macro="" textlink="">
      <xdr:nvSpPr>
        <xdr:cNvPr id="367" name="楕円 366">
          <a:extLst>
            <a:ext uri="{FF2B5EF4-FFF2-40B4-BE49-F238E27FC236}">
              <a16:creationId xmlns:a16="http://schemas.microsoft.com/office/drawing/2014/main" id="{4C312AD5-88B8-4D81-9720-2B4BC063426E}"/>
            </a:ext>
          </a:extLst>
        </xdr:cNvPr>
        <xdr:cNvSpPr/>
      </xdr:nvSpPr>
      <xdr:spPr>
        <a:xfrm>
          <a:off x="6921500" y="144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69190</xdr:rowOff>
    </xdr:from>
    <xdr:to>
      <xdr:col>41</xdr:col>
      <xdr:colOff>50800</xdr:colOff>
      <xdr:row>84</xdr:row>
      <xdr:rowOff>73761</xdr:rowOff>
    </xdr:to>
    <xdr:cxnSp macro="">
      <xdr:nvCxnSpPr>
        <xdr:cNvPr id="368" name="直線コネクタ 367">
          <a:extLst>
            <a:ext uri="{FF2B5EF4-FFF2-40B4-BE49-F238E27FC236}">
              <a16:creationId xmlns:a16="http://schemas.microsoft.com/office/drawing/2014/main" id="{A1312DFE-D0FD-4E52-B949-CDE4ED3A08C7}"/>
            </a:ext>
          </a:extLst>
        </xdr:cNvPr>
        <xdr:cNvCxnSpPr/>
      </xdr:nvCxnSpPr>
      <xdr:spPr>
        <a:xfrm flipV="1">
          <a:off x="6972300" y="1447099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66E28C76-4FB1-4F47-AA7E-FB6369D8BDCC}"/>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9370FD56-FF3D-44A0-B8C2-8EFAFB08EE5B}"/>
            </a:ext>
          </a:extLst>
        </xdr:cNvPr>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CB881171-9F5C-4345-ADCC-A92C9CF5E211}"/>
            </a:ext>
          </a:extLst>
        </xdr:cNvPr>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3ED3503A-4F73-4AEA-BA6D-7ADB4A2E8436}"/>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107917</xdr:rowOff>
    </xdr:from>
    <xdr:ext cx="469744" cy="259045"/>
    <xdr:sp macro="" textlink="">
      <xdr:nvSpPr>
        <xdr:cNvPr id="373" name="n_1mainValue【公営住宅】&#10;一人当たり面積">
          <a:extLst>
            <a:ext uri="{FF2B5EF4-FFF2-40B4-BE49-F238E27FC236}">
              <a16:creationId xmlns:a16="http://schemas.microsoft.com/office/drawing/2014/main" id="{081E62B5-5833-4638-9B1E-1CFF2CDAE157}"/>
            </a:ext>
          </a:extLst>
        </xdr:cNvPr>
        <xdr:cNvSpPr txBox="1"/>
      </xdr:nvSpPr>
      <xdr:spPr>
        <a:xfrm>
          <a:off x="9391727" y="145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107002</xdr:rowOff>
    </xdr:from>
    <xdr:ext cx="469744" cy="259045"/>
    <xdr:sp macro="" textlink="">
      <xdr:nvSpPr>
        <xdr:cNvPr id="374" name="n_2mainValue【公営住宅】&#10;一人当たり面積">
          <a:extLst>
            <a:ext uri="{FF2B5EF4-FFF2-40B4-BE49-F238E27FC236}">
              <a16:creationId xmlns:a16="http://schemas.microsoft.com/office/drawing/2014/main" id="{DBAC9C54-3E0F-4E53-B634-07642ED363D6}"/>
            </a:ext>
          </a:extLst>
        </xdr:cNvPr>
        <xdr:cNvSpPr txBox="1"/>
      </xdr:nvSpPr>
      <xdr:spPr>
        <a:xfrm>
          <a:off x="8515427" y="1450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111117</xdr:rowOff>
    </xdr:from>
    <xdr:ext cx="469744" cy="259045"/>
    <xdr:sp macro="" textlink="">
      <xdr:nvSpPr>
        <xdr:cNvPr id="375" name="n_3mainValue【公営住宅】&#10;一人当たり面積">
          <a:extLst>
            <a:ext uri="{FF2B5EF4-FFF2-40B4-BE49-F238E27FC236}">
              <a16:creationId xmlns:a16="http://schemas.microsoft.com/office/drawing/2014/main" id="{2D8DB5BE-046C-459F-A0E2-3B76937CFE2E}"/>
            </a:ext>
          </a:extLst>
        </xdr:cNvPr>
        <xdr:cNvSpPr txBox="1"/>
      </xdr:nvSpPr>
      <xdr:spPr>
        <a:xfrm>
          <a:off x="7626427" y="1451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115688</xdr:rowOff>
    </xdr:from>
    <xdr:ext cx="469744" cy="259045"/>
    <xdr:sp macro="" textlink="">
      <xdr:nvSpPr>
        <xdr:cNvPr id="376" name="n_4mainValue【公営住宅】&#10;一人当たり面積">
          <a:extLst>
            <a:ext uri="{FF2B5EF4-FFF2-40B4-BE49-F238E27FC236}">
              <a16:creationId xmlns:a16="http://schemas.microsoft.com/office/drawing/2014/main" id="{EC58DF1D-00DB-444D-8DFE-C9AA71199892}"/>
            </a:ext>
          </a:extLst>
        </xdr:cNvPr>
        <xdr:cNvSpPr txBox="1"/>
      </xdr:nvSpPr>
      <xdr:spPr>
        <a:xfrm>
          <a:off x="6737427" y="1451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8C8C80F-3E34-470B-B395-EE71637F56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78EEF41-0581-45F0-B414-21E531AA7E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108187F-E5D6-4E05-B093-DE811847DB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A063B9D-F9A2-493E-B569-9389607406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03B9267-64C0-40F0-A854-021431491E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1B896B9-8BA4-45D7-A10D-627965E4211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D818730-AFCD-41AF-ADAB-8B5516EF58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02C769F-500D-4D49-AA0E-917C6E46891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43DD9902-F548-4CFF-BCFC-AB62DF0582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D8D9535D-283E-419A-96F3-A5423A5F890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37CB0650-F0E9-40D6-A2E4-21198035AAD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54C72AD8-29B7-4091-BD96-1B73D50212B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2892449D-ED3C-4AA3-B52C-648E9B4E80D9}"/>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C82A7837-4AE5-40C7-B03E-E85924F4C24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81D55828-153F-4EBF-AE6D-C56ACA7A63E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4E650EE1-602F-4DEA-931B-B1E371FD097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F66D965B-BFE8-4C68-8F21-04DFA8709EF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CCB760E5-6C3B-4062-9ADC-83842EBD1C1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8EE83100-DE02-4661-B830-3597852081F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AD248471-DD92-4527-AE10-1E5C07C47B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0F826F28-01D4-4C9A-A441-92793FBC5398}"/>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7A409475-93FB-4A38-BD76-C4C1F40D8A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5A4366EC-42E1-44F6-A9ED-47822B46367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B2B44D80-39EA-4D5D-9623-5743BDB5433D}"/>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9944E4F8-BA34-4480-AC94-1A0AE7F96B2C}"/>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A7547429-56CE-4FD0-BF6F-F5BE557C3D39}"/>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4288D323-E805-457D-98AB-B08B4273B707}"/>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617D79F6-5CD4-4AB8-96DF-7B319EF198B9}"/>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8AB8139C-AD3C-4FEC-A868-C07540CA5B73}"/>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id="{0A0A8290-109A-44A2-96E5-8A43B16B8D18}"/>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id="{E959B1F7-84D8-4272-835B-908DA47B98BB}"/>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id="{873F76B3-5EFA-42BC-BA5C-BCA30A5A0475}"/>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id="{2B395C4E-95BC-47D2-A9AC-710DB50A86A0}"/>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46C3FEA-0140-4A2F-A39C-0FC6931FC9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9A43050-49B3-4F5A-9F9F-0121AB299B2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33BCE1D-FDE1-476B-A106-279FF0AEB0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7AA1D81-422C-431C-81D5-2F36E3239AE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FABB0D9-9FE0-41A1-A68F-97ED3A0057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130556</xdr:rowOff>
    </xdr:from>
    <xdr:to>
      <xdr:col>24</xdr:col>
      <xdr:colOff>114300</xdr:colOff>
      <xdr:row>101</xdr:row>
      <xdr:rowOff>60706</xdr:rowOff>
    </xdr:to>
    <xdr:sp macro="" textlink="">
      <xdr:nvSpPr>
        <xdr:cNvPr id="415" name="楕円 414">
          <a:extLst>
            <a:ext uri="{FF2B5EF4-FFF2-40B4-BE49-F238E27FC236}">
              <a16:creationId xmlns:a16="http://schemas.microsoft.com/office/drawing/2014/main" id="{65D22E16-3DBC-4240-8F38-D4A84EA0D692}"/>
            </a:ext>
          </a:extLst>
        </xdr:cNvPr>
        <xdr:cNvSpPr/>
      </xdr:nvSpPr>
      <xdr:spPr>
        <a:xfrm>
          <a:off x="4584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83583</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6E169448-FBD9-4648-A1A6-13D67BAA2A40}"/>
            </a:ext>
          </a:extLst>
        </xdr:cNvPr>
        <xdr:cNvSpPr txBox="1"/>
      </xdr:nvSpPr>
      <xdr:spPr>
        <a:xfrm>
          <a:off x="4673600" y="1722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89408</xdr:rowOff>
    </xdr:from>
    <xdr:to>
      <xdr:col>20</xdr:col>
      <xdr:colOff>38100</xdr:colOff>
      <xdr:row>101</xdr:row>
      <xdr:rowOff>19558</xdr:rowOff>
    </xdr:to>
    <xdr:sp macro="" textlink="">
      <xdr:nvSpPr>
        <xdr:cNvPr id="417" name="楕円 416">
          <a:extLst>
            <a:ext uri="{FF2B5EF4-FFF2-40B4-BE49-F238E27FC236}">
              <a16:creationId xmlns:a16="http://schemas.microsoft.com/office/drawing/2014/main" id="{1E5C53F7-E49C-4EDB-BA5B-3627FBDFA988}"/>
            </a:ext>
          </a:extLst>
        </xdr:cNvPr>
        <xdr:cNvSpPr/>
      </xdr:nvSpPr>
      <xdr:spPr>
        <a:xfrm>
          <a:off x="3746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140208</xdr:rowOff>
    </xdr:from>
    <xdr:to>
      <xdr:col>24</xdr:col>
      <xdr:colOff>63500</xdr:colOff>
      <xdr:row>101</xdr:row>
      <xdr:rowOff>9906</xdr:rowOff>
    </xdr:to>
    <xdr:cxnSp macro="">
      <xdr:nvCxnSpPr>
        <xdr:cNvPr id="418" name="直線コネクタ 417">
          <a:extLst>
            <a:ext uri="{FF2B5EF4-FFF2-40B4-BE49-F238E27FC236}">
              <a16:creationId xmlns:a16="http://schemas.microsoft.com/office/drawing/2014/main" id="{FB79B992-C0EB-458D-8592-032DB468D402}"/>
            </a:ext>
          </a:extLst>
        </xdr:cNvPr>
        <xdr:cNvCxnSpPr/>
      </xdr:nvCxnSpPr>
      <xdr:spPr>
        <a:xfrm>
          <a:off x="3797300" y="17285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52832</xdr:rowOff>
    </xdr:from>
    <xdr:to>
      <xdr:col>15</xdr:col>
      <xdr:colOff>101600</xdr:colOff>
      <xdr:row>100</xdr:row>
      <xdr:rowOff>154432</xdr:rowOff>
    </xdr:to>
    <xdr:sp macro="" textlink="">
      <xdr:nvSpPr>
        <xdr:cNvPr id="419" name="楕円 418">
          <a:extLst>
            <a:ext uri="{FF2B5EF4-FFF2-40B4-BE49-F238E27FC236}">
              <a16:creationId xmlns:a16="http://schemas.microsoft.com/office/drawing/2014/main" id="{55AAE23A-B57C-4F2D-B300-DEFC359A1158}"/>
            </a:ext>
          </a:extLst>
        </xdr:cNvPr>
        <xdr:cNvSpPr/>
      </xdr:nvSpPr>
      <xdr:spPr>
        <a:xfrm>
          <a:off x="2857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103632</xdr:rowOff>
    </xdr:from>
    <xdr:to>
      <xdr:col>19</xdr:col>
      <xdr:colOff>177800</xdr:colOff>
      <xdr:row>100</xdr:row>
      <xdr:rowOff>140208</xdr:rowOff>
    </xdr:to>
    <xdr:cxnSp macro="">
      <xdr:nvCxnSpPr>
        <xdr:cNvPr id="420" name="直線コネクタ 419">
          <a:extLst>
            <a:ext uri="{FF2B5EF4-FFF2-40B4-BE49-F238E27FC236}">
              <a16:creationId xmlns:a16="http://schemas.microsoft.com/office/drawing/2014/main" id="{6D067A38-4994-4153-BA49-1C9588C6C1A9}"/>
            </a:ext>
          </a:extLst>
        </xdr:cNvPr>
        <xdr:cNvCxnSpPr/>
      </xdr:nvCxnSpPr>
      <xdr:spPr>
        <a:xfrm>
          <a:off x="2908300" y="17248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11685</xdr:rowOff>
    </xdr:from>
    <xdr:to>
      <xdr:col>10</xdr:col>
      <xdr:colOff>165100</xdr:colOff>
      <xdr:row>100</xdr:row>
      <xdr:rowOff>113285</xdr:rowOff>
    </xdr:to>
    <xdr:sp macro="" textlink="">
      <xdr:nvSpPr>
        <xdr:cNvPr id="421" name="楕円 420">
          <a:extLst>
            <a:ext uri="{FF2B5EF4-FFF2-40B4-BE49-F238E27FC236}">
              <a16:creationId xmlns:a16="http://schemas.microsoft.com/office/drawing/2014/main" id="{0CAF3EC6-CCBE-4C4C-BCC5-82839BC25433}"/>
            </a:ext>
          </a:extLst>
        </xdr:cNvPr>
        <xdr:cNvSpPr/>
      </xdr:nvSpPr>
      <xdr:spPr>
        <a:xfrm>
          <a:off x="19685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62485</xdr:rowOff>
    </xdr:from>
    <xdr:to>
      <xdr:col>15</xdr:col>
      <xdr:colOff>50800</xdr:colOff>
      <xdr:row>100</xdr:row>
      <xdr:rowOff>103632</xdr:rowOff>
    </xdr:to>
    <xdr:cxnSp macro="">
      <xdr:nvCxnSpPr>
        <xdr:cNvPr id="422" name="直線コネクタ 421">
          <a:extLst>
            <a:ext uri="{FF2B5EF4-FFF2-40B4-BE49-F238E27FC236}">
              <a16:creationId xmlns:a16="http://schemas.microsoft.com/office/drawing/2014/main" id="{7FB42DF4-B5B5-4841-A057-A169F3DFBDE2}"/>
            </a:ext>
          </a:extLst>
        </xdr:cNvPr>
        <xdr:cNvCxnSpPr/>
      </xdr:nvCxnSpPr>
      <xdr:spPr>
        <a:xfrm>
          <a:off x="2019300" y="17207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137413</xdr:rowOff>
    </xdr:from>
    <xdr:to>
      <xdr:col>6</xdr:col>
      <xdr:colOff>38100</xdr:colOff>
      <xdr:row>100</xdr:row>
      <xdr:rowOff>67563</xdr:rowOff>
    </xdr:to>
    <xdr:sp macro="" textlink="">
      <xdr:nvSpPr>
        <xdr:cNvPr id="423" name="楕円 422">
          <a:extLst>
            <a:ext uri="{FF2B5EF4-FFF2-40B4-BE49-F238E27FC236}">
              <a16:creationId xmlns:a16="http://schemas.microsoft.com/office/drawing/2014/main" id="{221DFA70-9223-4DFC-BE07-AE28A6D49DD5}"/>
            </a:ext>
          </a:extLst>
        </xdr:cNvPr>
        <xdr:cNvSpPr/>
      </xdr:nvSpPr>
      <xdr:spPr>
        <a:xfrm>
          <a:off x="1079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16763</xdr:rowOff>
    </xdr:from>
    <xdr:to>
      <xdr:col>10</xdr:col>
      <xdr:colOff>114300</xdr:colOff>
      <xdr:row>100</xdr:row>
      <xdr:rowOff>62485</xdr:rowOff>
    </xdr:to>
    <xdr:cxnSp macro="">
      <xdr:nvCxnSpPr>
        <xdr:cNvPr id="424" name="直線コネクタ 423">
          <a:extLst>
            <a:ext uri="{FF2B5EF4-FFF2-40B4-BE49-F238E27FC236}">
              <a16:creationId xmlns:a16="http://schemas.microsoft.com/office/drawing/2014/main" id="{90EA30F2-ECF5-495D-8F90-9875B143DAEC}"/>
            </a:ext>
          </a:extLst>
        </xdr:cNvPr>
        <xdr:cNvCxnSpPr/>
      </xdr:nvCxnSpPr>
      <xdr:spPr>
        <a:xfrm>
          <a:off x="1130300" y="17161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a:extLst>
            <a:ext uri="{FF2B5EF4-FFF2-40B4-BE49-F238E27FC236}">
              <a16:creationId xmlns:a16="http://schemas.microsoft.com/office/drawing/2014/main" id="{EC7607EE-4A63-40A2-AE5E-4DE8E0D6F170}"/>
            </a:ext>
          </a:extLst>
        </xdr:cNvPr>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a:extLst>
            <a:ext uri="{FF2B5EF4-FFF2-40B4-BE49-F238E27FC236}">
              <a16:creationId xmlns:a16="http://schemas.microsoft.com/office/drawing/2014/main" id="{410DB335-0626-48AB-A462-CC1A4943F2C3}"/>
            </a:ext>
          </a:extLst>
        </xdr:cNvPr>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a:extLst>
            <a:ext uri="{FF2B5EF4-FFF2-40B4-BE49-F238E27FC236}">
              <a16:creationId xmlns:a16="http://schemas.microsoft.com/office/drawing/2014/main" id="{06998B57-F8C0-41EF-8695-41A6D7B3D7D6}"/>
            </a:ext>
          </a:extLst>
        </xdr:cNvPr>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a:extLst>
            <a:ext uri="{FF2B5EF4-FFF2-40B4-BE49-F238E27FC236}">
              <a16:creationId xmlns:a16="http://schemas.microsoft.com/office/drawing/2014/main" id="{539B6672-B81C-48B1-93C6-20FD19A7F21F}"/>
            </a:ext>
          </a:extLst>
        </xdr:cNvPr>
        <xdr:cNvSpPr txBox="1"/>
      </xdr:nvSpPr>
      <xdr:spPr>
        <a:xfrm>
          <a:off x="927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36085</xdr:rowOff>
    </xdr:from>
    <xdr:ext cx="405111" cy="259045"/>
    <xdr:sp macro="" textlink="">
      <xdr:nvSpPr>
        <xdr:cNvPr id="429" name="n_1mainValue【港湾・漁港】&#10;有形固定資産減価償却率">
          <a:extLst>
            <a:ext uri="{FF2B5EF4-FFF2-40B4-BE49-F238E27FC236}">
              <a16:creationId xmlns:a16="http://schemas.microsoft.com/office/drawing/2014/main" id="{9B256B32-4629-4F6A-A8E4-E22AF0DCC7D6}"/>
            </a:ext>
          </a:extLst>
        </xdr:cNvPr>
        <xdr:cNvSpPr txBox="1"/>
      </xdr:nvSpPr>
      <xdr:spPr>
        <a:xfrm>
          <a:off x="3582044"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170959</xdr:rowOff>
    </xdr:from>
    <xdr:ext cx="405111" cy="259045"/>
    <xdr:sp macro="" textlink="">
      <xdr:nvSpPr>
        <xdr:cNvPr id="430" name="n_2mainValue【港湾・漁港】&#10;有形固定資産減価償却率">
          <a:extLst>
            <a:ext uri="{FF2B5EF4-FFF2-40B4-BE49-F238E27FC236}">
              <a16:creationId xmlns:a16="http://schemas.microsoft.com/office/drawing/2014/main" id="{98550675-06B9-4EDB-B2FB-DFC2B2BF32DA}"/>
            </a:ext>
          </a:extLst>
        </xdr:cNvPr>
        <xdr:cNvSpPr txBox="1"/>
      </xdr:nvSpPr>
      <xdr:spPr>
        <a:xfrm>
          <a:off x="2705744" y="1697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129812</xdr:rowOff>
    </xdr:from>
    <xdr:ext cx="405111" cy="259045"/>
    <xdr:sp macro="" textlink="">
      <xdr:nvSpPr>
        <xdr:cNvPr id="431" name="n_3mainValue【港湾・漁港】&#10;有形固定資産減価償却率">
          <a:extLst>
            <a:ext uri="{FF2B5EF4-FFF2-40B4-BE49-F238E27FC236}">
              <a16:creationId xmlns:a16="http://schemas.microsoft.com/office/drawing/2014/main" id="{A9BF8692-6029-4F38-80BD-DA103807D16A}"/>
            </a:ext>
          </a:extLst>
        </xdr:cNvPr>
        <xdr:cNvSpPr txBox="1"/>
      </xdr:nvSpPr>
      <xdr:spPr>
        <a:xfrm>
          <a:off x="1816744" y="1693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84090</xdr:rowOff>
    </xdr:from>
    <xdr:ext cx="405111" cy="259045"/>
    <xdr:sp macro="" textlink="">
      <xdr:nvSpPr>
        <xdr:cNvPr id="432" name="n_4mainValue【港湾・漁港】&#10;有形固定資産減価償却率">
          <a:extLst>
            <a:ext uri="{FF2B5EF4-FFF2-40B4-BE49-F238E27FC236}">
              <a16:creationId xmlns:a16="http://schemas.microsoft.com/office/drawing/2014/main" id="{67986EE5-3B4E-42FF-9E7E-AEC07B237C9F}"/>
            </a:ext>
          </a:extLst>
        </xdr:cNvPr>
        <xdr:cNvSpPr txBox="1"/>
      </xdr:nvSpPr>
      <xdr:spPr>
        <a:xfrm>
          <a:off x="92774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FA77CC5E-F7E7-43E6-BB6B-8CA7BB517D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5E9E06D8-6821-4D8F-A7F6-0F5E95DB5C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9E8E2E57-E7F7-42F1-ABDD-DC79118AB3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C6ED407-3BDE-4C3D-8AFB-BF90C9DE8D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1B06B31E-7BD5-4C5F-8C9F-3E5202C554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7C45D9E9-BF58-42D3-AB20-A293DA3472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DB4AD202-E85C-4E5C-8632-AE04D030AA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8D8F1BD0-424D-45A4-B380-F128D1D566E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11E0D10-3A1F-41CE-B232-0748BCC07F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8CA12A24-D728-4ACB-8EE2-09CF62ACC0A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1634FD2-B1E5-4034-AA53-E0CFE7C5241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19CF295A-B419-4E15-AB96-BFCEE6BD03A7}"/>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C1189885-912A-4F09-8615-EB673910E5A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69EE7DA3-EC1D-4DD5-BC7A-A0A21355B4A9}"/>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D3E808AD-F8D5-4135-972A-880FCDA42AB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19C9F1B8-2369-46C4-ABAB-3164EB04326F}"/>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AF76FB39-79B9-44AB-A847-95D37707737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DF8D414F-9A25-4F7B-A462-D2B7EB71D60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11A75B7C-396C-4B6B-A0C1-9ED4AC36989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7D338307-2104-4606-9915-FA3E9CA784C9}"/>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4110ABCF-0B91-47AA-8208-CFA889DBDD32}"/>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7562BCF2-C561-45A7-8219-B9B3E172293D}"/>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CF977A1C-47D2-492E-82FB-50C5D62EF54C}"/>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4155D20C-6AD8-4828-8F1A-33455AE44352}"/>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46BF748C-5ECD-4982-87EF-99C5E909255F}"/>
            </a:ext>
          </a:extLst>
        </xdr:cNvPr>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7A1DF92C-6690-4E14-8537-C75F4FB7436D}"/>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id="{3C913C79-1EC5-4A9B-934B-0C2A7C2E9694}"/>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id="{E36E2922-1B29-4E0D-9334-BB62811CD894}"/>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id="{BBD26B6C-0AC6-48EC-90AC-F9F5A4B85C72}"/>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id="{4AE09FE5-1B81-4B0C-B50A-88CDE303DAA5}"/>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5B51153-8BFF-44DF-8F54-DC6BC5FBF8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E492D89-92D1-42FF-924F-ADD0E2C2A6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2470DE3-A6AF-41BD-90B3-1F8BEC07109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714DED7-3118-4413-9D09-1D5721A3FB7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839B6F2-D7D5-4FB2-A963-6C1C3C7330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105414</xdr:rowOff>
    </xdr:from>
    <xdr:to>
      <xdr:col>55</xdr:col>
      <xdr:colOff>50800</xdr:colOff>
      <xdr:row>107</xdr:row>
      <xdr:rowOff>35564</xdr:rowOff>
    </xdr:to>
    <xdr:sp macro="" textlink="">
      <xdr:nvSpPr>
        <xdr:cNvPr id="468" name="楕円 467">
          <a:extLst>
            <a:ext uri="{FF2B5EF4-FFF2-40B4-BE49-F238E27FC236}">
              <a16:creationId xmlns:a16="http://schemas.microsoft.com/office/drawing/2014/main" id="{B14D522E-442A-40BC-AC05-DD9B8D8B66C5}"/>
            </a:ext>
          </a:extLst>
        </xdr:cNvPr>
        <xdr:cNvSpPr/>
      </xdr:nvSpPr>
      <xdr:spPr>
        <a:xfrm>
          <a:off x="10426700" y="182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83841</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EB59663F-798B-429F-94DD-52F35468B665}"/>
            </a:ext>
          </a:extLst>
        </xdr:cNvPr>
        <xdr:cNvSpPr txBox="1"/>
      </xdr:nvSpPr>
      <xdr:spPr>
        <a:xfrm>
          <a:off x="10515600" y="1825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107989</xdr:rowOff>
    </xdr:from>
    <xdr:to>
      <xdr:col>50</xdr:col>
      <xdr:colOff>165100</xdr:colOff>
      <xdr:row>107</xdr:row>
      <xdr:rowOff>38139</xdr:rowOff>
    </xdr:to>
    <xdr:sp macro="" textlink="">
      <xdr:nvSpPr>
        <xdr:cNvPr id="470" name="楕円 469">
          <a:extLst>
            <a:ext uri="{FF2B5EF4-FFF2-40B4-BE49-F238E27FC236}">
              <a16:creationId xmlns:a16="http://schemas.microsoft.com/office/drawing/2014/main" id="{9E1BFAEE-5AB6-457E-BFC3-3A0EFA226A5B}"/>
            </a:ext>
          </a:extLst>
        </xdr:cNvPr>
        <xdr:cNvSpPr/>
      </xdr:nvSpPr>
      <xdr:spPr>
        <a:xfrm>
          <a:off x="9588500" y="182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156214</xdr:rowOff>
    </xdr:from>
    <xdr:to>
      <xdr:col>55</xdr:col>
      <xdr:colOff>0</xdr:colOff>
      <xdr:row>106</xdr:row>
      <xdr:rowOff>158789</xdr:rowOff>
    </xdr:to>
    <xdr:cxnSp macro="">
      <xdr:nvCxnSpPr>
        <xdr:cNvPr id="471" name="直線コネクタ 470">
          <a:extLst>
            <a:ext uri="{FF2B5EF4-FFF2-40B4-BE49-F238E27FC236}">
              <a16:creationId xmlns:a16="http://schemas.microsoft.com/office/drawing/2014/main" id="{177AEA6E-E6AE-4D00-A061-79B7CA570F91}"/>
            </a:ext>
          </a:extLst>
        </xdr:cNvPr>
        <xdr:cNvCxnSpPr/>
      </xdr:nvCxnSpPr>
      <xdr:spPr>
        <a:xfrm flipV="1">
          <a:off x="9639300" y="18329914"/>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111235</xdr:rowOff>
    </xdr:from>
    <xdr:to>
      <xdr:col>46</xdr:col>
      <xdr:colOff>38100</xdr:colOff>
      <xdr:row>107</xdr:row>
      <xdr:rowOff>41385</xdr:rowOff>
    </xdr:to>
    <xdr:sp macro="" textlink="">
      <xdr:nvSpPr>
        <xdr:cNvPr id="472" name="楕円 471">
          <a:extLst>
            <a:ext uri="{FF2B5EF4-FFF2-40B4-BE49-F238E27FC236}">
              <a16:creationId xmlns:a16="http://schemas.microsoft.com/office/drawing/2014/main" id="{C2C79E19-2C81-4D06-965A-E26E6D34CE1D}"/>
            </a:ext>
          </a:extLst>
        </xdr:cNvPr>
        <xdr:cNvSpPr/>
      </xdr:nvSpPr>
      <xdr:spPr>
        <a:xfrm>
          <a:off x="8699500" y="182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158789</xdr:rowOff>
    </xdr:from>
    <xdr:to>
      <xdr:col>50</xdr:col>
      <xdr:colOff>114300</xdr:colOff>
      <xdr:row>106</xdr:row>
      <xdr:rowOff>162035</xdr:rowOff>
    </xdr:to>
    <xdr:cxnSp macro="">
      <xdr:nvCxnSpPr>
        <xdr:cNvPr id="473" name="直線コネクタ 472">
          <a:extLst>
            <a:ext uri="{FF2B5EF4-FFF2-40B4-BE49-F238E27FC236}">
              <a16:creationId xmlns:a16="http://schemas.microsoft.com/office/drawing/2014/main" id="{71BB7915-A39E-4A07-84F1-BA54013319B8}"/>
            </a:ext>
          </a:extLst>
        </xdr:cNvPr>
        <xdr:cNvCxnSpPr/>
      </xdr:nvCxnSpPr>
      <xdr:spPr>
        <a:xfrm flipV="1">
          <a:off x="8750300" y="1833248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113793</xdr:rowOff>
    </xdr:from>
    <xdr:to>
      <xdr:col>41</xdr:col>
      <xdr:colOff>101600</xdr:colOff>
      <xdr:row>107</xdr:row>
      <xdr:rowOff>43943</xdr:rowOff>
    </xdr:to>
    <xdr:sp macro="" textlink="">
      <xdr:nvSpPr>
        <xdr:cNvPr id="474" name="楕円 473">
          <a:extLst>
            <a:ext uri="{FF2B5EF4-FFF2-40B4-BE49-F238E27FC236}">
              <a16:creationId xmlns:a16="http://schemas.microsoft.com/office/drawing/2014/main" id="{971D7AE5-583B-4520-8AED-10FEA337B132}"/>
            </a:ext>
          </a:extLst>
        </xdr:cNvPr>
        <xdr:cNvSpPr/>
      </xdr:nvSpPr>
      <xdr:spPr>
        <a:xfrm>
          <a:off x="7810500" y="182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162035</xdr:rowOff>
    </xdr:from>
    <xdr:to>
      <xdr:col>45</xdr:col>
      <xdr:colOff>177800</xdr:colOff>
      <xdr:row>106</xdr:row>
      <xdr:rowOff>164593</xdr:rowOff>
    </xdr:to>
    <xdr:cxnSp macro="">
      <xdr:nvCxnSpPr>
        <xdr:cNvPr id="475" name="直線コネクタ 474">
          <a:extLst>
            <a:ext uri="{FF2B5EF4-FFF2-40B4-BE49-F238E27FC236}">
              <a16:creationId xmlns:a16="http://schemas.microsoft.com/office/drawing/2014/main" id="{4F1B335E-74C9-4F88-9D71-AA13DAFC3D6D}"/>
            </a:ext>
          </a:extLst>
        </xdr:cNvPr>
        <xdr:cNvCxnSpPr/>
      </xdr:nvCxnSpPr>
      <xdr:spPr>
        <a:xfrm flipV="1">
          <a:off x="7861300" y="18335735"/>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115836</xdr:rowOff>
    </xdr:from>
    <xdr:to>
      <xdr:col>36</xdr:col>
      <xdr:colOff>165100</xdr:colOff>
      <xdr:row>107</xdr:row>
      <xdr:rowOff>45986</xdr:rowOff>
    </xdr:to>
    <xdr:sp macro="" textlink="">
      <xdr:nvSpPr>
        <xdr:cNvPr id="476" name="楕円 475">
          <a:extLst>
            <a:ext uri="{FF2B5EF4-FFF2-40B4-BE49-F238E27FC236}">
              <a16:creationId xmlns:a16="http://schemas.microsoft.com/office/drawing/2014/main" id="{2C45E8CA-B357-4C38-9B02-6F3CC684395F}"/>
            </a:ext>
          </a:extLst>
        </xdr:cNvPr>
        <xdr:cNvSpPr/>
      </xdr:nvSpPr>
      <xdr:spPr>
        <a:xfrm>
          <a:off x="6921500" y="182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164593</xdr:rowOff>
    </xdr:from>
    <xdr:to>
      <xdr:col>41</xdr:col>
      <xdr:colOff>50800</xdr:colOff>
      <xdr:row>106</xdr:row>
      <xdr:rowOff>166636</xdr:rowOff>
    </xdr:to>
    <xdr:cxnSp macro="">
      <xdr:nvCxnSpPr>
        <xdr:cNvPr id="477" name="直線コネクタ 476">
          <a:extLst>
            <a:ext uri="{FF2B5EF4-FFF2-40B4-BE49-F238E27FC236}">
              <a16:creationId xmlns:a16="http://schemas.microsoft.com/office/drawing/2014/main" id="{3DE54F62-41D7-45D5-B6EB-6C0EC6946F7B}"/>
            </a:ext>
          </a:extLst>
        </xdr:cNvPr>
        <xdr:cNvCxnSpPr/>
      </xdr:nvCxnSpPr>
      <xdr:spPr>
        <a:xfrm flipV="1">
          <a:off x="6972300" y="18338293"/>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6C0CF621-C7BE-4987-841F-F60EA0845D41}"/>
            </a:ext>
          </a:extLst>
        </xdr:cNvPr>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3C56761-8CB0-44DE-9A27-8AB1FF9A8260}"/>
            </a:ext>
          </a:extLst>
        </xdr:cNvPr>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5A1F4318-79AE-4155-BB88-3D28EBA5BDFE}"/>
            </a:ext>
          </a:extLst>
        </xdr:cNvPr>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3E4CED98-F71B-4414-B870-8839FC03E5FF}"/>
            </a:ext>
          </a:extLst>
        </xdr:cNvPr>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29266</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1AB7857B-9AAA-4527-8F6E-E7311F085B61}"/>
            </a:ext>
          </a:extLst>
        </xdr:cNvPr>
        <xdr:cNvSpPr txBox="1"/>
      </xdr:nvSpPr>
      <xdr:spPr>
        <a:xfrm>
          <a:off x="9327095" y="183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32512</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001AC9E0-E880-47ED-BD64-DFC9DBB2D3B0}"/>
            </a:ext>
          </a:extLst>
        </xdr:cNvPr>
        <xdr:cNvSpPr txBox="1"/>
      </xdr:nvSpPr>
      <xdr:spPr>
        <a:xfrm>
          <a:off x="8450795" y="183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35070</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BA571A2A-1203-44E7-ADEC-BE10AA7E2BD9}"/>
            </a:ext>
          </a:extLst>
        </xdr:cNvPr>
        <xdr:cNvSpPr txBox="1"/>
      </xdr:nvSpPr>
      <xdr:spPr>
        <a:xfrm>
          <a:off x="7561795" y="183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37113</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5CDD2DAF-3A0C-47C1-AC56-B9EFDEB7E154}"/>
            </a:ext>
          </a:extLst>
        </xdr:cNvPr>
        <xdr:cNvSpPr txBox="1"/>
      </xdr:nvSpPr>
      <xdr:spPr>
        <a:xfrm>
          <a:off x="6672795" y="183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52DAE975-1DEC-43A3-A450-85AEF20B37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4AA379A3-E19B-493E-A241-2C43A9050D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8EAFC661-244C-409D-A707-5F0C4E2B6D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E78DEFC2-EA88-49D6-A126-4719D75692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5F992631-7521-422C-9532-B9F107833A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9E463FD8-6485-4055-84EB-F59EC771FE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DAC9F2D9-A352-4043-B7EF-280000F07E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FA304F49-CAE6-4C4B-A3F3-68C6F68D6C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48535A58-BC4B-4ADF-930F-2626C7E2C7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BC59301E-C742-4231-A26F-A14779FC20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5A4F7D7C-29D9-4549-8857-2B699DBACFE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95622BD7-1ED3-4C0A-BBB2-3B23D42200FF}"/>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3CC2B92F-0621-470D-81DB-B991339F829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FB10EEF1-6C96-476C-B750-66C28BA6B53D}"/>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9653DC90-6F4F-4CBB-93A3-0CF1B6414D3E}"/>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7E888A56-35A2-4EBD-97EC-01A2D7B5589F}"/>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DE176926-54F2-42C9-8E7E-47FDD48EB46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9CD403B9-0999-46F3-BE51-F01A51F0EAA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1C24B2F5-5A31-4856-8A17-4B28249DD82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B4718445-638B-44C8-A7D6-29DEABA5CD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F42887C2-ED1A-437B-8E89-F8B7097F93E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58DAEF80-F59B-4A0C-AF42-A27478FBB9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54240C72-9E70-451F-B401-D2E7208C0DAA}"/>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25307086-E6F2-4CF2-ADBC-061CC72FE2EA}"/>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53CCD38A-0610-48CE-86E7-270326505404}"/>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5AAFF934-06C6-4E98-A0D6-D1B8E903EEA7}"/>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DF9C6FD6-595F-48FD-9D34-6B7AE5FBC042}"/>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41E76DE3-E8C7-4C3C-89F2-FD4A05B2870D}"/>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EC4601BA-332F-4CDC-90BE-CCFAEC715115}"/>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id="{48E5AA22-688B-4BAD-8A49-A0FD0CFB9196}"/>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id="{707F65F8-3CA5-443B-B1EA-BC96060336E4}"/>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id="{44A64FF1-EE93-4C98-A662-FC54B5C88753}"/>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id="{7EE4443A-5CB3-4FC4-9CA3-3B76D6B465DE}"/>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EF101D22-C1AF-4C5C-A04E-4D5DECF61B2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B9E2DB8-52EB-4DB5-BE44-5B1926EBEEF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C6F32C3-68EF-4EBE-B931-1D9F0BD2C3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458927C-993A-4959-98A0-1A1319F435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3FC9847-03AB-42E4-B2A1-81941C471B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132842</xdr:rowOff>
    </xdr:from>
    <xdr:to>
      <xdr:col>81</xdr:col>
      <xdr:colOff>101600</xdr:colOff>
      <xdr:row>42</xdr:row>
      <xdr:rowOff>62992</xdr:rowOff>
    </xdr:to>
    <xdr:sp macro="" textlink="">
      <xdr:nvSpPr>
        <xdr:cNvPr id="524" name="楕円 523">
          <a:extLst>
            <a:ext uri="{FF2B5EF4-FFF2-40B4-BE49-F238E27FC236}">
              <a16:creationId xmlns:a16="http://schemas.microsoft.com/office/drawing/2014/main" id="{B50DD7CD-ECD9-46AA-931A-1D436E3E43CF}"/>
            </a:ext>
          </a:extLst>
        </xdr:cNvPr>
        <xdr:cNvSpPr/>
      </xdr:nvSpPr>
      <xdr:spPr>
        <a:xfrm>
          <a:off x="154305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84836</xdr:rowOff>
    </xdr:from>
    <xdr:to>
      <xdr:col>76</xdr:col>
      <xdr:colOff>165100</xdr:colOff>
      <xdr:row>42</xdr:row>
      <xdr:rowOff>14986</xdr:rowOff>
    </xdr:to>
    <xdr:sp macro="" textlink="">
      <xdr:nvSpPr>
        <xdr:cNvPr id="525" name="楕円 524">
          <a:extLst>
            <a:ext uri="{FF2B5EF4-FFF2-40B4-BE49-F238E27FC236}">
              <a16:creationId xmlns:a16="http://schemas.microsoft.com/office/drawing/2014/main" id="{2200D313-875A-4534-B1F9-0574FB385818}"/>
            </a:ext>
          </a:extLst>
        </xdr:cNvPr>
        <xdr:cNvSpPr/>
      </xdr:nvSpPr>
      <xdr:spPr>
        <a:xfrm>
          <a:off x="14541500" y="7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135636</xdr:rowOff>
    </xdr:from>
    <xdr:to>
      <xdr:col>81</xdr:col>
      <xdr:colOff>50800</xdr:colOff>
      <xdr:row>42</xdr:row>
      <xdr:rowOff>12192</xdr:rowOff>
    </xdr:to>
    <xdr:cxnSp macro="">
      <xdr:nvCxnSpPr>
        <xdr:cNvPr id="526" name="直線コネクタ 525">
          <a:extLst>
            <a:ext uri="{FF2B5EF4-FFF2-40B4-BE49-F238E27FC236}">
              <a16:creationId xmlns:a16="http://schemas.microsoft.com/office/drawing/2014/main" id="{8131CB03-45B8-4B2F-AB7A-6092B0403421}"/>
            </a:ext>
          </a:extLst>
        </xdr:cNvPr>
        <xdr:cNvCxnSpPr/>
      </xdr:nvCxnSpPr>
      <xdr:spPr>
        <a:xfrm>
          <a:off x="14592300" y="716508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32258</xdr:rowOff>
    </xdr:from>
    <xdr:to>
      <xdr:col>72</xdr:col>
      <xdr:colOff>38100</xdr:colOff>
      <xdr:row>41</xdr:row>
      <xdr:rowOff>133858</xdr:rowOff>
    </xdr:to>
    <xdr:sp macro="" textlink="">
      <xdr:nvSpPr>
        <xdr:cNvPr id="527" name="楕円 526">
          <a:extLst>
            <a:ext uri="{FF2B5EF4-FFF2-40B4-BE49-F238E27FC236}">
              <a16:creationId xmlns:a16="http://schemas.microsoft.com/office/drawing/2014/main" id="{C0F24A8F-7507-45F5-93A7-BACAEC86A660}"/>
            </a:ext>
          </a:extLst>
        </xdr:cNvPr>
        <xdr:cNvSpPr/>
      </xdr:nvSpPr>
      <xdr:spPr>
        <a:xfrm>
          <a:off x="13652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83058</xdr:rowOff>
    </xdr:from>
    <xdr:to>
      <xdr:col>76</xdr:col>
      <xdr:colOff>114300</xdr:colOff>
      <xdr:row>41</xdr:row>
      <xdr:rowOff>135636</xdr:rowOff>
    </xdr:to>
    <xdr:cxnSp macro="">
      <xdr:nvCxnSpPr>
        <xdr:cNvPr id="528" name="直線コネクタ 527">
          <a:extLst>
            <a:ext uri="{FF2B5EF4-FFF2-40B4-BE49-F238E27FC236}">
              <a16:creationId xmlns:a16="http://schemas.microsoft.com/office/drawing/2014/main" id="{0B1CCF3B-9FDF-4E4F-823A-E41D2263022A}"/>
            </a:ext>
          </a:extLst>
        </xdr:cNvPr>
        <xdr:cNvCxnSpPr/>
      </xdr:nvCxnSpPr>
      <xdr:spPr>
        <a:xfrm>
          <a:off x="13703300" y="7112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153416</xdr:rowOff>
    </xdr:from>
    <xdr:to>
      <xdr:col>67</xdr:col>
      <xdr:colOff>101600</xdr:colOff>
      <xdr:row>41</xdr:row>
      <xdr:rowOff>83566</xdr:rowOff>
    </xdr:to>
    <xdr:sp macro="" textlink="">
      <xdr:nvSpPr>
        <xdr:cNvPr id="529" name="楕円 528">
          <a:extLst>
            <a:ext uri="{FF2B5EF4-FFF2-40B4-BE49-F238E27FC236}">
              <a16:creationId xmlns:a16="http://schemas.microsoft.com/office/drawing/2014/main" id="{E4BF3957-C568-42C5-AD10-53325E34AED1}"/>
            </a:ext>
          </a:extLst>
        </xdr:cNvPr>
        <xdr:cNvSpPr/>
      </xdr:nvSpPr>
      <xdr:spPr>
        <a:xfrm>
          <a:off x="1276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32766</xdr:rowOff>
    </xdr:from>
    <xdr:to>
      <xdr:col>71</xdr:col>
      <xdr:colOff>177800</xdr:colOff>
      <xdr:row>41</xdr:row>
      <xdr:rowOff>83058</xdr:rowOff>
    </xdr:to>
    <xdr:cxnSp macro="">
      <xdr:nvCxnSpPr>
        <xdr:cNvPr id="530" name="直線コネクタ 529">
          <a:extLst>
            <a:ext uri="{FF2B5EF4-FFF2-40B4-BE49-F238E27FC236}">
              <a16:creationId xmlns:a16="http://schemas.microsoft.com/office/drawing/2014/main" id="{B0E4770C-AFFC-42DC-9DE7-2BF402039192}"/>
            </a:ext>
          </a:extLst>
        </xdr:cNvPr>
        <xdr:cNvCxnSpPr/>
      </xdr:nvCxnSpPr>
      <xdr:spPr>
        <a:xfrm>
          <a:off x="12814300" y="7062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F6971A70-EA57-4FB3-9A4A-5BF548A4C095}"/>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13A119AF-455D-4599-9E50-BA843682B4CB}"/>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0C39BE1A-1A67-46D5-B1A8-83BB520C1343}"/>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11488A60-400A-4500-98C9-3D20009FF7AF}"/>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54119</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F3383364-A87B-45AA-B8D0-981EB2C3B539}"/>
            </a:ext>
          </a:extLst>
        </xdr:cNvPr>
        <xdr:cNvSpPr txBox="1"/>
      </xdr:nvSpPr>
      <xdr:spPr>
        <a:xfrm>
          <a:off x="15266044" y="725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6113</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76DCE4F9-3046-4696-BBF3-7935C90DC240}"/>
            </a:ext>
          </a:extLst>
        </xdr:cNvPr>
        <xdr:cNvSpPr txBox="1"/>
      </xdr:nvSpPr>
      <xdr:spPr>
        <a:xfrm>
          <a:off x="14389744" y="720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124985</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E96F8D96-2D40-44CE-B8E6-852A9307FDA8}"/>
            </a:ext>
          </a:extLst>
        </xdr:cNvPr>
        <xdr:cNvSpPr txBox="1"/>
      </xdr:nvSpPr>
      <xdr:spPr>
        <a:xfrm>
          <a:off x="13500744"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74693</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ED29E0CF-D835-4DEA-AC9A-8BAC8EDEDA04}"/>
            </a:ext>
          </a:extLst>
        </xdr:cNvPr>
        <xdr:cNvSpPr txBox="1"/>
      </xdr:nvSpPr>
      <xdr:spPr>
        <a:xfrm>
          <a:off x="1261174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2C389B16-E876-4F8B-A900-6883825D59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73C2D286-E2D4-4D46-9AAA-A5EC3FF2D3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696217CE-2B27-4A42-B3D7-BCC2109032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3FFD5EA8-EC2C-40C7-B783-B39E438D5A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4881EDDD-94F7-4D05-BFA2-0C86FA2594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8E092E6A-5B21-4ACB-8DF9-9554BB12C3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19B40C52-735C-4A3F-9876-5A533E6D7E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FCE25F2C-4C89-4321-872F-C6BA19D70A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FAC5A61B-8FC5-44CC-A5AB-FE340E9245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E4483B88-4B4B-4926-9979-CC54A7A054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9" name="直線コネクタ 548">
          <a:extLst>
            <a:ext uri="{FF2B5EF4-FFF2-40B4-BE49-F238E27FC236}">
              <a16:creationId xmlns:a16="http://schemas.microsoft.com/office/drawing/2014/main" id="{CF67EB38-3040-4B02-89BA-EDE5B48A5A5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0" name="テキスト ボックス 549">
          <a:extLst>
            <a:ext uri="{FF2B5EF4-FFF2-40B4-BE49-F238E27FC236}">
              <a16:creationId xmlns:a16="http://schemas.microsoft.com/office/drawing/2014/main" id="{F3742E00-B08A-462E-A63E-0BA154C1109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1" name="直線コネクタ 550">
          <a:extLst>
            <a:ext uri="{FF2B5EF4-FFF2-40B4-BE49-F238E27FC236}">
              <a16:creationId xmlns:a16="http://schemas.microsoft.com/office/drawing/2014/main" id="{62695BFE-300B-4B8B-BBBF-DF39C8EBE32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2" name="テキスト ボックス 551">
          <a:extLst>
            <a:ext uri="{FF2B5EF4-FFF2-40B4-BE49-F238E27FC236}">
              <a16:creationId xmlns:a16="http://schemas.microsoft.com/office/drawing/2014/main" id="{C95A2623-274F-4777-B7CA-127F3703039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3" name="直線コネクタ 552">
          <a:extLst>
            <a:ext uri="{FF2B5EF4-FFF2-40B4-BE49-F238E27FC236}">
              <a16:creationId xmlns:a16="http://schemas.microsoft.com/office/drawing/2014/main" id="{A959ADC2-F7B7-4168-9744-AF0C104C4F4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4" name="テキスト ボックス 553">
          <a:extLst>
            <a:ext uri="{FF2B5EF4-FFF2-40B4-BE49-F238E27FC236}">
              <a16:creationId xmlns:a16="http://schemas.microsoft.com/office/drawing/2014/main" id="{D415B739-CACB-4BF1-B248-13956528536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5" name="直線コネクタ 554">
          <a:extLst>
            <a:ext uri="{FF2B5EF4-FFF2-40B4-BE49-F238E27FC236}">
              <a16:creationId xmlns:a16="http://schemas.microsoft.com/office/drawing/2014/main" id="{AB710B94-C96F-4BF7-A559-43723141912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6" name="テキスト ボックス 555">
          <a:extLst>
            <a:ext uri="{FF2B5EF4-FFF2-40B4-BE49-F238E27FC236}">
              <a16:creationId xmlns:a16="http://schemas.microsoft.com/office/drawing/2014/main" id="{5FC0AA9A-8D15-4EC0-9337-8D72603AEB9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7" name="直線コネクタ 556">
          <a:extLst>
            <a:ext uri="{FF2B5EF4-FFF2-40B4-BE49-F238E27FC236}">
              <a16:creationId xmlns:a16="http://schemas.microsoft.com/office/drawing/2014/main" id="{EC621701-BC59-4862-8027-DCBBCC9D0B3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8" name="テキスト ボックス 557">
          <a:extLst>
            <a:ext uri="{FF2B5EF4-FFF2-40B4-BE49-F238E27FC236}">
              <a16:creationId xmlns:a16="http://schemas.microsoft.com/office/drawing/2014/main" id="{BF0074BA-2D62-4D9D-9164-BB2E423D2FA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9" name="直線コネクタ 558">
          <a:extLst>
            <a:ext uri="{FF2B5EF4-FFF2-40B4-BE49-F238E27FC236}">
              <a16:creationId xmlns:a16="http://schemas.microsoft.com/office/drawing/2014/main" id="{6F4CA33D-A215-4E9F-A0DE-A9E26FB544D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0" name="テキスト ボックス 559">
          <a:extLst>
            <a:ext uri="{FF2B5EF4-FFF2-40B4-BE49-F238E27FC236}">
              <a16:creationId xmlns:a16="http://schemas.microsoft.com/office/drawing/2014/main" id="{BE49143B-2E00-4E1E-8F84-EA44F067AE3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F46AE77E-65E9-4C2C-9F45-473B629FD7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A369155C-3051-40C8-8AC2-CC441085AA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8ACC4909-DF98-4873-B90E-F1E844B9F45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4" name="直線コネクタ 563">
          <a:extLst>
            <a:ext uri="{FF2B5EF4-FFF2-40B4-BE49-F238E27FC236}">
              <a16:creationId xmlns:a16="http://schemas.microsoft.com/office/drawing/2014/main" id="{A9DBBDF2-8ED9-4792-A13A-E65189C081B7}"/>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35A10405-AD5A-4D68-A513-538F3C27CFFC}"/>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6" name="直線コネクタ 565">
          <a:extLst>
            <a:ext uri="{FF2B5EF4-FFF2-40B4-BE49-F238E27FC236}">
              <a16:creationId xmlns:a16="http://schemas.microsoft.com/office/drawing/2014/main" id="{15235ECC-EFF5-4343-A7A9-355AE7AE316A}"/>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F4B8426-5B58-4F3B-B28A-076ADC672047}"/>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68" name="直線コネクタ 567">
          <a:extLst>
            <a:ext uri="{FF2B5EF4-FFF2-40B4-BE49-F238E27FC236}">
              <a16:creationId xmlns:a16="http://schemas.microsoft.com/office/drawing/2014/main" id="{6F5C5633-8728-4DAD-A643-519B344084FB}"/>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8B675186-F383-4303-9F00-B28C1BB9E77A}"/>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0" name="フローチャート: 判断 569">
          <a:extLst>
            <a:ext uri="{FF2B5EF4-FFF2-40B4-BE49-F238E27FC236}">
              <a16:creationId xmlns:a16="http://schemas.microsoft.com/office/drawing/2014/main" id="{5EEF7A92-E524-435B-9E4C-E13374819866}"/>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1" name="フローチャート: 判断 570">
          <a:extLst>
            <a:ext uri="{FF2B5EF4-FFF2-40B4-BE49-F238E27FC236}">
              <a16:creationId xmlns:a16="http://schemas.microsoft.com/office/drawing/2014/main" id="{B295511C-CC05-48C9-B1C7-13C3CF909634}"/>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2" name="フローチャート: 判断 571">
          <a:extLst>
            <a:ext uri="{FF2B5EF4-FFF2-40B4-BE49-F238E27FC236}">
              <a16:creationId xmlns:a16="http://schemas.microsoft.com/office/drawing/2014/main" id="{F5EB6BA6-6096-4585-BE5E-F04451FF647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3" name="フローチャート: 判断 572">
          <a:extLst>
            <a:ext uri="{FF2B5EF4-FFF2-40B4-BE49-F238E27FC236}">
              <a16:creationId xmlns:a16="http://schemas.microsoft.com/office/drawing/2014/main" id="{4A9D8E53-344C-4AF0-89B9-38CB962B1B9B}"/>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4" name="フローチャート: 判断 573">
          <a:extLst>
            <a:ext uri="{FF2B5EF4-FFF2-40B4-BE49-F238E27FC236}">
              <a16:creationId xmlns:a16="http://schemas.microsoft.com/office/drawing/2014/main" id="{C4126AC5-FAD0-44CA-9981-E65F5D5295AD}"/>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A123BBE4-BEE0-43F5-8AD1-5E7F2FEA3C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CA363080-26EC-4E41-A40E-26277B1B76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B25D2C31-A03A-4BBC-8E1F-AE8805D0C88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A04ACCE-B3F4-436D-B93F-E909CE4055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56F95B28-C127-4D23-844A-FA70E2E4B3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164193</xdr:rowOff>
    </xdr:from>
    <xdr:to>
      <xdr:col>112</xdr:col>
      <xdr:colOff>38100</xdr:colOff>
      <xdr:row>42</xdr:row>
      <xdr:rowOff>94343</xdr:rowOff>
    </xdr:to>
    <xdr:sp macro="" textlink="">
      <xdr:nvSpPr>
        <xdr:cNvPr id="580" name="楕円 579">
          <a:extLst>
            <a:ext uri="{FF2B5EF4-FFF2-40B4-BE49-F238E27FC236}">
              <a16:creationId xmlns:a16="http://schemas.microsoft.com/office/drawing/2014/main" id="{FFB7CDCB-4FBB-4AF5-9CFE-89D05338E071}"/>
            </a:ext>
          </a:extLst>
        </xdr:cNvPr>
        <xdr:cNvSpPr/>
      </xdr:nvSpPr>
      <xdr:spPr>
        <a:xfrm>
          <a:off x="21272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167459</xdr:rowOff>
    </xdr:from>
    <xdr:to>
      <xdr:col>107</xdr:col>
      <xdr:colOff>101600</xdr:colOff>
      <xdr:row>42</xdr:row>
      <xdr:rowOff>97609</xdr:rowOff>
    </xdr:to>
    <xdr:sp macro="" textlink="">
      <xdr:nvSpPr>
        <xdr:cNvPr id="581" name="楕円 580">
          <a:extLst>
            <a:ext uri="{FF2B5EF4-FFF2-40B4-BE49-F238E27FC236}">
              <a16:creationId xmlns:a16="http://schemas.microsoft.com/office/drawing/2014/main" id="{119157D4-BC8A-486A-AD26-767921B82B02}"/>
            </a:ext>
          </a:extLst>
        </xdr:cNvPr>
        <xdr:cNvSpPr/>
      </xdr:nvSpPr>
      <xdr:spPr>
        <a:xfrm>
          <a:off x="20383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43543</xdr:rowOff>
    </xdr:from>
    <xdr:to>
      <xdr:col>111</xdr:col>
      <xdr:colOff>177800</xdr:colOff>
      <xdr:row>42</xdr:row>
      <xdr:rowOff>46809</xdr:rowOff>
    </xdr:to>
    <xdr:cxnSp macro="">
      <xdr:nvCxnSpPr>
        <xdr:cNvPr id="582" name="直線コネクタ 581">
          <a:extLst>
            <a:ext uri="{FF2B5EF4-FFF2-40B4-BE49-F238E27FC236}">
              <a16:creationId xmlns:a16="http://schemas.microsoft.com/office/drawing/2014/main" id="{D5182017-2D8A-40E0-A776-A050E7546100}"/>
            </a:ext>
          </a:extLst>
        </xdr:cNvPr>
        <xdr:cNvCxnSpPr/>
      </xdr:nvCxnSpPr>
      <xdr:spPr>
        <a:xfrm flipV="1">
          <a:off x="20434300" y="72444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164193</xdr:rowOff>
    </xdr:from>
    <xdr:to>
      <xdr:col>102</xdr:col>
      <xdr:colOff>165100</xdr:colOff>
      <xdr:row>42</xdr:row>
      <xdr:rowOff>94343</xdr:rowOff>
    </xdr:to>
    <xdr:sp macro="" textlink="">
      <xdr:nvSpPr>
        <xdr:cNvPr id="583" name="楕円 582">
          <a:extLst>
            <a:ext uri="{FF2B5EF4-FFF2-40B4-BE49-F238E27FC236}">
              <a16:creationId xmlns:a16="http://schemas.microsoft.com/office/drawing/2014/main" id="{5C73E2B3-C9A6-41AF-A88B-03CAC4F773CA}"/>
            </a:ext>
          </a:extLst>
        </xdr:cNvPr>
        <xdr:cNvSpPr/>
      </xdr:nvSpPr>
      <xdr:spPr>
        <a:xfrm>
          <a:off x="19494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43543</xdr:rowOff>
    </xdr:from>
    <xdr:to>
      <xdr:col>107</xdr:col>
      <xdr:colOff>50800</xdr:colOff>
      <xdr:row>42</xdr:row>
      <xdr:rowOff>46809</xdr:rowOff>
    </xdr:to>
    <xdr:cxnSp macro="">
      <xdr:nvCxnSpPr>
        <xdr:cNvPr id="584" name="直線コネクタ 583">
          <a:extLst>
            <a:ext uri="{FF2B5EF4-FFF2-40B4-BE49-F238E27FC236}">
              <a16:creationId xmlns:a16="http://schemas.microsoft.com/office/drawing/2014/main" id="{F214619F-F2FB-41C9-B29A-83C568B21153}"/>
            </a:ext>
          </a:extLst>
        </xdr:cNvPr>
        <xdr:cNvCxnSpPr/>
      </xdr:nvCxnSpPr>
      <xdr:spPr>
        <a:xfrm>
          <a:off x="19545300" y="72444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164193</xdr:rowOff>
    </xdr:from>
    <xdr:to>
      <xdr:col>98</xdr:col>
      <xdr:colOff>38100</xdr:colOff>
      <xdr:row>42</xdr:row>
      <xdr:rowOff>94343</xdr:rowOff>
    </xdr:to>
    <xdr:sp macro="" textlink="">
      <xdr:nvSpPr>
        <xdr:cNvPr id="585" name="楕円 584">
          <a:extLst>
            <a:ext uri="{FF2B5EF4-FFF2-40B4-BE49-F238E27FC236}">
              <a16:creationId xmlns:a16="http://schemas.microsoft.com/office/drawing/2014/main" id="{1079CFE2-D52E-4E67-8AB7-670E53BA5879}"/>
            </a:ext>
          </a:extLst>
        </xdr:cNvPr>
        <xdr:cNvSpPr/>
      </xdr:nvSpPr>
      <xdr:spPr>
        <a:xfrm>
          <a:off x="18605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43543</xdr:rowOff>
    </xdr:from>
    <xdr:to>
      <xdr:col>102</xdr:col>
      <xdr:colOff>114300</xdr:colOff>
      <xdr:row>42</xdr:row>
      <xdr:rowOff>43543</xdr:rowOff>
    </xdr:to>
    <xdr:cxnSp macro="">
      <xdr:nvCxnSpPr>
        <xdr:cNvPr id="586" name="直線コネクタ 585">
          <a:extLst>
            <a:ext uri="{FF2B5EF4-FFF2-40B4-BE49-F238E27FC236}">
              <a16:creationId xmlns:a16="http://schemas.microsoft.com/office/drawing/2014/main" id="{BC0BD546-3AA7-4EDD-BDE8-DAE545A68297}"/>
            </a:ext>
          </a:extLst>
        </xdr:cNvPr>
        <xdr:cNvCxnSpPr/>
      </xdr:nvCxnSpPr>
      <xdr:spPr>
        <a:xfrm>
          <a:off x="18656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87" name="n_1aveValue【認定こども園・幼稚園・保育所】&#10;一人当たり面積">
          <a:extLst>
            <a:ext uri="{FF2B5EF4-FFF2-40B4-BE49-F238E27FC236}">
              <a16:creationId xmlns:a16="http://schemas.microsoft.com/office/drawing/2014/main" id="{505293FD-DFFB-402A-B461-D18E824D1C6A}"/>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88" name="n_2aveValue【認定こども園・幼稚園・保育所】&#10;一人当たり面積">
          <a:extLst>
            <a:ext uri="{FF2B5EF4-FFF2-40B4-BE49-F238E27FC236}">
              <a16:creationId xmlns:a16="http://schemas.microsoft.com/office/drawing/2014/main" id="{8B866FBD-D9C3-454C-8FA3-5CA216D42F53}"/>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89" name="n_3aveValue【認定こども園・幼稚園・保育所】&#10;一人当たり面積">
          <a:extLst>
            <a:ext uri="{FF2B5EF4-FFF2-40B4-BE49-F238E27FC236}">
              <a16:creationId xmlns:a16="http://schemas.microsoft.com/office/drawing/2014/main" id="{52AFDC4C-1BDA-42A1-9F7B-B76A7BE9F8B1}"/>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90" name="n_4aveValue【認定こども園・幼稚園・保育所】&#10;一人当たり面積">
          <a:extLst>
            <a:ext uri="{FF2B5EF4-FFF2-40B4-BE49-F238E27FC236}">
              <a16:creationId xmlns:a16="http://schemas.microsoft.com/office/drawing/2014/main" id="{7EA28C5F-4B1A-42DC-B565-E6C08C096B69}"/>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85470</xdr:rowOff>
    </xdr:from>
    <xdr:ext cx="469744" cy="259045"/>
    <xdr:sp macro="" textlink="">
      <xdr:nvSpPr>
        <xdr:cNvPr id="591" name="n_1mainValue【認定こども園・幼稚園・保育所】&#10;一人当たり面積">
          <a:extLst>
            <a:ext uri="{FF2B5EF4-FFF2-40B4-BE49-F238E27FC236}">
              <a16:creationId xmlns:a16="http://schemas.microsoft.com/office/drawing/2014/main" id="{66BF5519-0F71-4114-AF0B-23493AFA8BB1}"/>
            </a:ext>
          </a:extLst>
        </xdr:cNvPr>
        <xdr:cNvSpPr txBox="1"/>
      </xdr:nvSpPr>
      <xdr:spPr>
        <a:xfrm>
          <a:off x="21075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88736</xdr:rowOff>
    </xdr:from>
    <xdr:ext cx="469744" cy="259045"/>
    <xdr:sp macro="" textlink="">
      <xdr:nvSpPr>
        <xdr:cNvPr id="592" name="n_2mainValue【認定こども園・幼稚園・保育所】&#10;一人当たり面積">
          <a:extLst>
            <a:ext uri="{FF2B5EF4-FFF2-40B4-BE49-F238E27FC236}">
              <a16:creationId xmlns:a16="http://schemas.microsoft.com/office/drawing/2014/main" id="{25FABD65-33ED-421B-B48B-E91C685817F9}"/>
            </a:ext>
          </a:extLst>
        </xdr:cNvPr>
        <xdr:cNvSpPr txBox="1"/>
      </xdr:nvSpPr>
      <xdr:spPr>
        <a:xfrm>
          <a:off x="20199427" y="72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85470</xdr:rowOff>
    </xdr:from>
    <xdr:ext cx="469744" cy="259045"/>
    <xdr:sp macro="" textlink="">
      <xdr:nvSpPr>
        <xdr:cNvPr id="593" name="n_3mainValue【認定こども園・幼稚園・保育所】&#10;一人当たり面積">
          <a:extLst>
            <a:ext uri="{FF2B5EF4-FFF2-40B4-BE49-F238E27FC236}">
              <a16:creationId xmlns:a16="http://schemas.microsoft.com/office/drawing/2014/main" id="{A0A900AA-F0C8-44F1-946A-8E14F960959D}"/>
            </a:ext>
          </a:extLst>
        </xdr:cNvPr>
        <xdr:cNvSpPr txBox="1"/>
      </xdr:nvSpPr>
      <xdr:spPr>
        <a:xfrm>
          <a:off x="19310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85470</xdr:rowOff>
    </xdr:from>
    <xdr:ext cx="469744" cy="259045"/>
    <xdr:sp macro="" textlink="">
      <xdr:nvSpPr>
        <xdr:cNvPr id="594" name="n_4mainValue【認定こども園・幼稚園・保育所】&#10;一人当たり面積">
          <a:extLst>
            <a:ext uri="{FF2B5EF4-FFF2-40B4-BE49-F238E27FC236}">
              <a16:creationId xmlns:a16="http://schemas.microsoft.com/office/drawing/2014/main" id="{73974E80-881D-4097-93B2-06AAF50B6805}"/>
            </a:ext>
          </a:extLst>
        </xdr:cNvPr>
        <xdr:cNvSpPr txBox="1"/>
      </xdr:nvSpPr>
      <xdr:spPr>
        <a:xfrm>
          <a:off x="18421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EBB94405-B770-46B9-9616-E7F16B8701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81AEF107-07A2-4BA7-AD58-BEF35F2D73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8E8D6ECB-D548-4A7A-82E5-A54276ADD4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DBCACA2C-4E78-4D0E-8DF0-533CA56ABC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2807B4FE-B860-4E43-BD52-6CA571D396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DE8DCF65-B35D-419D-B10A-DA96FA5FC8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6810E45E-B9F7-4F04-9E09-0C95E5B0E8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1B15581C-F7E0-419D-B752-96BE34BC6B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a:extLst>
            <a:ext uri="{FF2B5EF4-FFF2-40B4-BE49-F238E27FC236}">
              <a16:creationId xmlns:a16="http://schemas.microsoft.com/office/drawing/2014/main" id="{2C7AE87D-59B6-42FC-8F57-C392CBE846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a:extLst>
            <a:ext uri="{FF2B5EF4-FFF2-40B4-BE49-F238E27FC236}">
              <a16:creationId xmlns:a16="http://schemas.microsoft.com/office/drawing/2014/main" id="{3BA6B63F-7AE9-48C6-911B-3387C8B3F1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a:extLst>
            <a:ext uri="{FF2B5EF4-FFF2-40B4-BE49-F238E27FC236}">
              <a16:creationId xmlns:a16="http://schemas.microsoft.com/office/drawing/2014/main" id="{D7569E36-16BC-4BC8-8682-28BE0521C1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6" name="直線コネクタ 605">
          <a:extLst>
            <a:ext uri="{FF2B5EF4-FFF2-40B4-BE49-F238E27FC236}">
              <a16:creationId xmlns:a16="http://schemas.microsoft.com/office/drawing/2014/main" id="{7523F09F-BECD-4587-97F0-FB356CCE8D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7" name="テキスト ボックス 606">
          <a:extLst>
            <a:ext uri="{FF2B5EF4-FFF2-40B4-BE49-F238E27FC236}">
              <a16:creationId xmlns:a16="http://schemas.microsoft.com/office/drawing/2014/main" id="{520AEC57-BABC-47BA-B5F7-C72D3078242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8" name="直線コネクタ 607">
          <a:extLst>
            <a:ext uri="{FF2B5EF4-FFF2-40B4-BE49-F238E27FC236}">
              <a16:creationId xmlns:a16="http://schemas.microsoft.com/office/drawing/2014/main" id="{097CFFC2-B900-4790-8457-BBA81F94FB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9" name="テキスト ボックス 608">
          <a:extLst>
            <a:ext uri="{FF2B5EF4-FFF2-40B4-BE49-F238E27FC236}">
              <a16:creationId xmlns:a16="http://schemas.microsoft.com/office/drawing/2014/main" id="{BAA99CFA-32A1-4003-B152-A65EC562AE1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0" name="直線コネクタ 609">
          <a:extLst>
            <a:ext uri="{FF2B5EF4-FFF2-40B4-BE49-F238E27FC236}">
              <a16:creationId xmlns:a16="http://schemas.microsoft.com/office/drawing/2014/main" id="{C8D70EB5-EEA0-4A11-B91C-2E3FA93483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1" name="テキスト ボックス 610">
          <a:extLst>
            <a:ext uri="{FF2B5EF4-FFF2-40B4-BE49-F238E27FC236}">
              <a16:creationId xmlns:a16="http://schemas.microsoft.com/office/drawing/2014/main" id="{3D8F7A58-897B-41EE-B563-F845B632350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2" name="直線コネクタ 611">
          <a:extLst>
            <a:ext uri="{FF2B5EF4-FFF2-40B4-BE49-F238E27FC236}">
              <a16:creationId xmlns:a16="http://schemas.microsoft.com/office/drawing/2014/main" id="{5BD82C49-0344-4EC8-85F3-0AEBC8841B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3" name="テキスト ボックス 612">
          <a:extLst>
            <a:ext uri="{FF2B5EF4-FFF2-40B4-BE49-F238E27FC236}">
              <a16:creationId xmlns:a16="http://schemas.microsoft.com/office/drawing/2014/main" id="{92840E93-2741-43AE-991B-CEE45C91520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4" name="直線コネクタ 613">
          <a:extLst>
            <a:ext uri="{FF2B5EF4-FFF2-40B4-BE49-F238E27FC236}">
              <a16:creationId xmlns:a16="http://schemas.microsoft.com/office/drawing/2014/main" id="{FFFB6602-268B-42D5-87B0-D8AE8A4A81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5" name="テキスト ボックス 614">
          <a:extLst>
            <a:ext uri="{FF2B5EF4-FFF2-40B4-BE49-F238E27FC236}">
              <a16:creationId xmlns:a16="http://schemas.microsoft.com/office/drawing/2014/main" id="{94B48317-F165-4E06-8E03-9F648E248B9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6" name="直線コネクタ 615">
          <a:extLst>
            <a:ext uri="{FF2B5EF4-FFF2-40B4-BE49-F238E27FC236}">
              <a16:creationId xmlns:a16="http://schemas.microsoft.com/office/drawing/2014/main" id="{EA209AA4-4275-4A32-9A73-9B3BC5B8C2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7" name="テキスト ボックス 616">
          <a:extLst>
            <a:ext uri="{FF2B5EF4-FFF2-40B4-BE49-F238E27FC236}">
              <a16:creationId xmlns:a16="http://schemas.microsoft.com/office/drawing/2014/main" id="{0727DF62-666E-4057-AAE1-759D63F9D1F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61874793-AC07-444D-8D99-E956E3ACDE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8F052912-87A9-4722-A8B0-EDDD9B5299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0" name="直線コネクタ 619">
          <a:extLst>
            <a:ext uri="{FF2B5EF4-FFF2-40B4-BE49-F238E27FC236}">
              <a16:creationId xmlns:a16="http://schemas.microsoft.com/office/drawing/2014/main" id="{F50CC9F5-FA99-4E23-A004-1ADE94A375F5}"/>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B27AB513-A47C-49BA-9AC9-3E4BECD0C028}"/>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2" name="直線コネクタ 621">
          <a:extLst>
            <a:ext uri="{FF2B5EF4-FFF2-40B4-BE49-F238E27FC236}">
              <a16:creationId xmlns:a16="http://schemas.microsoft.com/office/drawing/2014/main" id="{8CAE1615-EE24-4540-99F9-04F5D0E4BE77}"/>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FBAE106A-577E-4DAE-BCFB-BE4867537158}"/>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4" name="直線コネクタ 623">
          <a:extLst>
            <a:ext uri="{FF2B5EF4-FFF2-40B4-BE49-F238E27FC236}">
              <a16:creationId xmlns:a16="http://schemas.microsoft.com/office/drawing/2014/main" id="{34CFBA39-BB33-4DBC-B981-CCEA70C79C71}"/>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BA8D4C31-4F2C-42AA-B977-54E4EA1AF345}"/>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26" name="フローチャート: 判断 625">
          <a:extLst>
            <a:ext uri="{FF2B5EF4-FFF2-40B4-BE49-F238E27FC236}">
              <a16:creationId xmlns:a16="http://schemas.microsoft.com/office/drawing/2014/main" id="{F7F90B87-751D-44AF-BDAE-0E83AAE4874C}"/>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27" name="フローチャート: 判断 626">
          <a:extLst>
            <a:ext uri="{FF2B5EF4-FFF2-40B4-BE49-F238E27FC236}">
              <a16:creationId xmlns:a16="http://schemas.microsoft.com/office/drawing/2014/main" id="{5B68257F-4C1B-48C0-ADEC-53E1A7097213}"/>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28" name="フローチャート: 判断 627">
          <a:extLst>
            <a:ext uri="{FF2B5EF4-FFF2-40B4-BE49-F238E27FC236}">
              <a16:creationId xmlns:a16="http://schemas.microsoft.com/office/drawing/2014/main" id="{412B4B1C-4AF4-45D2-9695-CC5A57F92625}"/>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29" name="フローチャート: 判断 628">
          <a:extLst>
            <a:ext uri="{FF2B5EF4-FFF2-40B4-BE49-F238E27FC236}">
              <a16:creationId xmlns:a16="http://schemas.microsoft.com/office/drawing/2014/main" id="{0E20AC46-EBD2-470C-AB2A-F33639E47594}"/>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0" name="フローチャート: 判断 629">
          <a:extLst>
            <a:ext uri="{FF2B5EF4-FFF2-40B4-BE49-F238E27FC236}">
              <a16:creationId xmlns:a16="http://schemas.microsoft.com/office/drawing/2014/main" id="{3F4A2133-E3C0-4DAF-AA85-29457F3F630E}"/>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11FFC0C2-693A-46C8-83EE-6394E3C949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A4D56E08-5FD2-443A-B774-246E1D52FF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2EDB8B6F-8F20-47DE-B192-92DD1B893F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B8C18C1-C86D-4273-8ABA-AADA23B195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C2F9497-21AB-4426-AB13-55A482A510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636" name="楕円 635">
          <a:extLst>
            <a:ext uri="{FF2B5EF4-FFF2-40B4-BE49-F238E27FC236}">
              <a16:creationId xmlns:a16="http://schemas.microsoft.com/office/drawing/2014/main" id="{BD71066D-9ECF-4B7E-B262-ABA7F562F74B}"/>
            </a:ext>
          </a:extLst>
        </xdr:cNvPr>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A7586CFA-0E18-486A-95A6-D4B59F2AFB73}"/>
            </a:ext>
          </a:extLst>
        </xdr:cNvPr>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638" name="楕円 637">
          <a:extLst>
            <a:ext uri="{FF2B5EF4-FFF2-40B4-BE49-F238E27FC236}">
              <a16:creationId xmlns:a16="http://schemas.microsoft.com/office/drawing/2014/main" id="{E648F1F4-C0B5-4085-A05E-4AE250F20C5A}"/>
            </a:ext>
          </a:extLst>
        </xdr:cNvPr>
        <xdr:cNvSpPr/>
      </xdr:nvSpPr>
      <xdr:spPr>
        <a:xfrm>
          <a:off x="15430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6531</xdr:rowOff>
    </xdr:to>
    <xdr:cxnSp macro="">
      <xdr:nvCxnSpPr>
        <xdr:cNvPr id="639" name="直線コネクタ 638">
          <a:extLst>
            <a:ext uri="{FF2B5EF4-FFF2-40B4-BE49-F238E27FC236}">
              <a16:creationId xmlns:a16="http://schemas.microsoft.com/office/drawing/2014/main" id="{A2915067-3801-4355-8401-5AF9E81A009E}"/>
            </a:ext>
          </a:extLst>
        </xdr:cNvPr>
        <xdr:cNvCxnSpPr/>
      </xdr:nvCxnSpPr>
      <xdr:spPr>
        <a:xfrm>
          <a:off x="15481300" y="104453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640" name="楕円 639">
          <a:extLst>
            <a:ext uri="{FF2B5EF4-FFF2-40B4-BE49-F238E27FC236}">
              <a16:creationId xmlns:a16="http://schemas.microsoft.com/office/drawing/2014/main" id="{450BC115-925C-4742-ABF3-CD5A2F319136}"/>
            </a:ext>
          </a:extLst>
        </xdr:cNvPr>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60</xdr:row>
      <xdr:rowOff>158387</xdr:rowOff>
    </xdr:to>
    <xdr:cxnSp macro="">
      <xdr:nvCxnSpPr>
        <xdr:cNvPr id="641" name="直線コネクタ 640">
          <a:extLst>
            <a:ext uri="{FF2B5EF4-FFF2-40B4-BE49-F238E27FC236}">
              <a16:creationId xmlns:a16="http://schemas.microsoft.com/office/drawing/2014/main" id="{A563AB7F-CC81-4D5A-AC89-CC59DD4770B6}"/>
            </a:ext>
          </a:extLst>
        </xdr:cNvPr>
        <xdr:cNvCxnSpPr/>
      </xdr:nvCxnSpPr>
      <xdr:spPr>
        <a:xfrm>
          <a:off x="14592300" y="104421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71665</xdr:rowOff>
    </xdr:from>
    <xdr:to>
      <xdr:col>72</xdr:col>
      <xdr:colOff>38100</xdr:colOff>
      <xdr:row>61</xdr:row>
      <xdr:rowOff>1815</xdr:rowOff>
    </xdr:to>
    <xdr:sp macro="" textlink="">
      <xdr:nvSpPr>
        <xdr:cNvPr id="642" name="楕円 641">
          <a:extLst>
            <a:ext uri="{FF2B5EF4-FFF2-40B4-BE49-F238E27FC236}">
              <a16:creationId xmlns:a16="http://schemas.microsoft.com/office/drawing/2014/main" id="{B11931E2-AADA-4642-8B9E-C91E88E1494B}"/>
            </a:ext>
          </a:extLst>
        </xdr:cNvPr>
        <xdr:cNvSpPr/>
      </xdr:nvSpPr>
      <xdr:spPr>
        <a:xfrm>
          <a:off x="13652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122465</xdr:rowOff>
    </xdr:from>
    <xdr:to>
      <xdr:col>76</xdr:col>
      <xdr:colOff>114300</xdr:colOff>
      <xdr:row>60</xdr:row>
      <xdr:rowOff>155122</xdr:rowOff>
    </xdr:to>
    <xdr:cxnSp macro="">
      <xdr:nvCxnSpPr>
        <xdr:cNvPr id="643" name="直線コネクタ 642">
          <a:extLst>
            <a:ext uri="{FF2B5EF4-FFF2-40B4-BE49-F238E27FC236}">
              <a16:creationId xmlns:a16="http://schemas.microsoft.com/office/drawing/2014/main" id="{D682840D-F3BB-4D1B-ACD1-9DB6CB22EF14}"/>
            </a:ext>
          </a:extLst>
        </xdr:cNvPr>
        <xdr:cNvCxnSpPr/>
      </xdr:nvCxnSpPr>
      <xdr:spPr>
        <a:xfrm>
          <a:off x="13703300" y="1040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37374</xdr:rowOff>
    </xdr:from>
    <xdr:to>
      <xdr:col>67</xdr:col>
      <xdr:colOff>101600</xdr:colOff>
      <xdr:row>60</xdr:row>
      <xdr:rowOff>138974</xdr:rowOff>
    </xdr:to>
    <xdr:sp macro="" textlink="">
      <xdr:nvSpPr>
        <xdr:cNvPr id="644" name="楕円 643">
          <a:extLst>
            <a:ext uri="{FF2B5EF4-FFF2-40B4-BE49-F238E27FC236}">
              <a16:creationId xmlns:a16="http://schemas.microsoft.com/office/drawing/2014/main" id="{FD090364-3EC5-4F5C-BF2B-F1DA0B5EBBBC}"/>
            </a:ext>
          </a:extLst>
        </xdr:cNvPr>
        <xdr:cNvSpPr/>
      </xdr:nvSpPr>
      <xdr:spPr>
        <a:xfrm>
          <a:off x="12763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88174</xdr:rowOff>
    </xdr:from>
    <xdr:to>
      <xdr:col>71</xdr:col>
      <xdr:colOff>177800</xdr:colOff>
      <xdr:row>60</xdr:row>
      <xdr:rowOff>122465</xdr:rowOff>
    </xdr:to>
    <xdr:cxnSp macro="">
      <xdr:nvCxnSpPr>
        <xdr:cNvPr id="645" name="直線コネクタ 644">
          <a:extLst>
            <a:ext uri="{FF2B5EF4-FFF2-40B4-BE49-F238E27FC236}">
              <a16:creationId xmlns:a16="http://schemas.microsoft.com/office/drawing/2014/main" id="{C098DE24-1F7D-4BFA-914F-5FDC4064E562}"/>
            </a:ext>
          </a:extLst>
        </xdr:cNvPr>
        <xdr:cNvCxnSpPr/>
      </xdr:nvCxnSpPr>
      <xdr:spPr>
        <a:xfrm>
          <a:off x="12814300" y="103751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646" name="n_1aveValue【学校施設】&#10;有形固定資産減価償却率">
          <a:extLst>
            <a:ext uri="{FF2B5EF4-FFF2-40B4-BE49-F238E27FC236}">
              <a16:creationId xmlns:a16="http://schemas.microsoft.com/office/drawing/2014/main" id="{328F6035-C22D-476F-B150-C80AA7764BE9}"/>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647" name="n_2aveValue【学校施設】&#10;有形固定資産減価償却率">
          <a:extLst>
            <a:ext uri="{FF2B5EF4-FFF2-40B4-BE49-F238E27FC236}">
              <a16:creationId xmlns:a16="http://schemas.microsoft.com/office/drawing/2014/main" id="{C14BF47D-D691-4869-9EF1-52356CAFE33B}"/>
            </a:ext>
          </a:extLst>
        </xdr:cNvPr>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48" name="n_3aveValue【学校施設】&#10;有形固定資産減価償却率">
          <a:extLst>
            <a:ext uri="{FF2B5EF4-FFF2-40B4-BE49-F238E27FC236}">
              <a16:creationId xmlns:a16="http://schemas.microsoft.com/office/drawing/2014/main" id="{F5271EB8-4781-4144-BF32-A31CF9424F7E}"/>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49" name="n_4aveValue【学校施設】&#10;有形固定資産減価償却率">
          <a:extLst>
            <a:ext uri="{FF2B5EF4-FFF2-40B4-BE49-F238E27FC236}">
              <a16:creationId xmlns:a16="http://schemas.microsoft.com/office/drawing/2014/main" id="{96AE3194-6E03-4C23-A70F-D140B7E3D2D4}"/>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650" name="n_1mainValue【学校施設】&#10;有形固定資産減価償却率">
          <a:extLst>
            <a:ext uri="{FF2B5EF4-FFF2-40B4-BE49-F238E27FC236}">
              <a16:creationId xmlns:a16="http://schemas.microsoft.com/office/drawing/2014/main" id="{E181546E-BDCF-47C5-ACB5-ECEC4F2FCB88}"/>
            </a:ext>
          </a:extLst>
        </xdr:cNvPr>
        <xdr:cNvSpPr txBox="1"/>
      </xdr:nvSpPr>
      <xdr:spPr>
        <a:xfrm>
          <a:off x="15266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651" name="n_2mainValue【学校施設】&#10;有形固定資産減価償却率">
          <a:extLst>
            <a:ext uri="{FF2B5EF4-FFF2-40B4-BE49-F238E27FC236}">
              <a16:creationId xmlns:a16="http://schemas.microsoft.com/office/drawing/2014/main" id="{A661D288-06C4-4C38-84B8-256A32685BC0}"/>
            </a:ext>
          </a:extLst>
        </xdr:cNvPr>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18342</xdr:rowOff>
    </xdr:from>
    <xdr:ext cx="405111" cy="259045"/>
    <xdr:sp macro="" textlink="">
      <xdr:nvSpPr>
        <xdr:cNvPr id="652" name="n_3mainValue【学校施設】&#10;有形固定資産減価償却率">
          <a:extLst>
            <a:ext uri="{FF2B5EF4-FFF2-40B4-BE49-F238E27FC236}">
              <a16:creationId xmlns:a16="http://schemas.microsoft.com/office/drawing/2014/main" id="{3763CA43-6C38-4627-90E0-E46E744B1BBC}"/>
            </a:ext>
          </a:extLst>
        </xdr:cNvPr>
        <xdr:cNvSpPr txBox="1"/>
      </xdr:nvSpPr>
      <xdr:spPr>
        <a:xfrm>
          <a:off x="13500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653" name="n_4mainValue【学校施設】&#10;有形固定資産減価償却率">
          <a:extLst>
            <a:ext uri="{FF2B5EF4-FFF2-40B4-BE49-F238E27FC236}">
              <a16:creationId xmlns:a16="http://schemas.microsoft.com/office/drawing/2014/main" id="{996A6135-0940-4B56-9343-AB56DE681B18}"/>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C29425BF-5F4F-424B-8198-7C80302216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96E24EBD-3D42-4565-A5B6-E0EFF729F9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60319CF4-A225-4FA4-869F-7E6D3923B0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8D4B9F27-D031-4FF8-A3F9-C5AACDC57F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B51ECA0C-637F-4BDE-9372-A4BCE86ACD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B9228D80-8336-4276-B532-C3D8ADA016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470534AD-A688-42E6-A6A8-23FDDCC5E8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674B80BD-7B87-4370-B6FA-50B648AC79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D05F30F7-29E9-4F93-B940-332572A991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340E3EED-E98A-4D5B-860C-10E0ADA1EE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7625DD11-B8EE-4346-AC09-BA66D0549D5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7A7B2E7A-D085-42A0-9744-F3689F223F1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12EA1E26-8B41-4DA0-83A8-082C46DCC6D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CFCD700D-20EE-4C2C-93C0-F009AAD93AA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31BF0709-E5F2-4F8A-AEA9-72E15E8970E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A68AEB2F-A2A9-438D-8797-0353AF32131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7EF749FF-5F4E-4145-9612-77C35712839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D5DF8C7D-854A-4579-BB7C-D88E1AD81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16289F16-69F3-4651-9197-3FEB24B928A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4A229225-DA0E-48FD-B8FC-23544F2751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E6534CF2-759D-4864-8CF4-9E40C38B9B6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8D21B1B1-5DC3-46F6-A0F3-5DE0DF9DEE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76" name="直線コネクタ 675">
          <a:extLst>
            <a:ext uri="{FF2B5EF4-FFF2-40B4-BE49-F238E27FC236}">
              <a16:creationId xmlns:a16="http://schemas.microsoft.com/office/drawing/2014/main" id="{579F8347-8382-467B-B1B0-D8E3F57CDCC7}"/>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77" name="【学校施設】&#10;一人当たり面積最小値テキスト">
          <a:extLst>
            <a:ext uri="{FF2B5EF4-FFF2-40B4-BE49-F238E27FC236}">
              <a16:creationId xmlns:a16="http://schemas.microsoft.com/office/drawing/2014/main" id="{65C8FC9A-D360-4A46-BC01-C0F489B327B3}"/>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78" name="直線コネクタ 677">
          <a:extLst>
            <a:ext uri="{FF2B5EF4-FFF2-40B4-BE49-F238E27FC236}">
              <a16:creationId xmlns:a16="http://schemas.microsoft.com/office/drawing/2014/main" id="{F97100CE-07D4-45C0-96F1-0D455239D658}"/>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79" name="【学校施設】&#10;一人当たり面積最大値テキスト">
          <a:extLst>
            <a:ext uri="{FF2B5EF4-FFF2-40B4-BE49-F238E27FC236}">
              <a16:creationId xmlns:a16="http://schemas.microsoft.com/office/drawing/2014/main" id="{54941A20-8CC9-453C-BB3F-8D7A948CE3D2}"/>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0" name="直線コネクタ 679">
          <a:extLst>
            <a:ext uri="{FF2B5EF4-FFF2-40B4-BE49-F238E27FC236}">
              <a16:creationId xmlns:a16="http://schemas.microsoft.com/office/drawing/2014/main" id="{B586CC8A-681C-4022-B8C3-298CC70A2012}"/>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1" name="【学校施設】&#10;一人当たり面積平均値テキスト">
          <a:extLst>
            <a:ext uri="{FF2B5EF4-FFF2-40B4-BE49-F238E27FC236}">
              <a16:creationId xmlns:a16="http://schemas.microsoft.com/office/drawing/2014/main" id="{96D6B2F8-3A8B-480F-8740-BDA011BE3D72}"/>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2" name="フローチャート: 判断 681">
          <a:extLst>
            <a:ext uri="{FF2B5EF4-FFF2-40B4-BE49-F238E27FC236}">
              <a16:creationId xmlns:a16="http://schemas.microsoft.com/office/drawing/2014/main" id="{273BBA7B-7F77-4BEA-94DF-92CEF3605744}"/>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3" name="フローチャート: 判断 682">
          <a:extLst>
            <a:ext uri="{FF2B5EF4-FFF2-40B4-BE49-F238E27FC236}">
              <a16:creationId xmlns:a16="http://schemas.microsoft.com/office/drawing/2014/main" id="{B1200645-258F-40D9-AE01-9FEC64C58FBA}"/>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84" name="フローチャート: 判断 683">
          <a:extLst>
            <a:ext uri="{FF2B5EF4-FFF2-40B4-BE49-F238E27FC236}">
              <a16:creationId xmlns:a16="http://schemas.microsoft.com/office/drawing/2014/main" id="{DA577B82-A387-48A5-A2C2-8272214A67D9}"/>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85" name="フローチャート: 判断 684">
          <a:extLst>
            <a:ext uri="{FF2B5EF4-FFF2-40B4-BE49-F238E27FC236}">
              <a16:creationId xmlns:a16="http://schemas.microsoft.com/office/drawing/2014/main" id="{67659486-1B97-40C2-98D8-78783EF7E5A5}"/>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86" name="フローチャート: 判断 685">
          <a:extLst>
            <a:ext uri="{FF2B5EF4-FFF2-40B4-BE49-F238E27FC236}">
              <a16:creationId xmlns:a16="http://schemas.microsoft.com/office/drawing/2014/main" id="{61D3457F-AD34-444D-8C0A-3B5C7977B3AF}"/>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34F0382D-3CFF-4871-A4B3-5437261BC17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4951AF6E-4893-4409-B026-7A054C04D9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EF4F7D30-3F88-4FE4-9F56-07F7327CD8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26B6794D-076A-47EF-814B-41AC09C92D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D1741433-EB16-4F52-BF88-710C0F24CD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13665</xdr:rowOff>
    </xdr:from>
    <xdr:to>
      <xdr:col>116</xdr:col>
      <xdr:colOff>114300</xdr:colOff>
      <xdr:row>61</xdr:row>
      <xdr:rowOff>115265</xdr:rowOff>
    </xdr:to>
    <xdr:sp macro="" textlink="">
      <xdr:nvSpPr>
        <xdr:cNvPr id="692" name="楕円 691">
          <a:extLst>
            <a:ext uri="{FF2B5EF4-FFF2-40B4-BE49-F238E27FC236}">
              <a16:creationId xmlns:a16="http://schemas.microsoft.com/office/drawing/2014/main" id="{D9AFF638-B13A-44E4-901F-1B4AF7546C19}"/>
            </a:ext>
          </a:extLst>
        </xdr:cNvPr>
        <xdr:cNvSpPr/>
      </xdr:nvSpPr>
      <xdr:spPr>
        <a:xfrm>
          <a:off x="221107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163542</xdr:rowOff>
    </xdr:from>
    <xdr:ext cx="469744" cy="259045"/>
    <xdr:sp macro="" textlink="">
      <xdr:nvSpPr>
        <xdr:cNvPr id="693" name="【学校施設】&#10;一人当たり面積該当値テキスト">
          <a:extLst>
            <a:ext uri="{FF2B5EF4-FFF2-40B4-BE49-F238E27FC236}">
              <a16:creationId xmlns:a16="http://schemas.microsoft.com/office/drawing/2014/main" id="{0CCAD133-0F4A-4783-A44C-2FE68B703F5E}"/>
            </a:ext>
          </a:extLst>
        </xdr:cNvPr>
        <xdr:cNvSpPr txBox="1"/>
      </xdr:nvSpPr>
      <xdr:spPr>
        <a:xfrm>
          <a:off x="22199600"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26467</xdr:rowOff>
    </xdr:from>
    <xdr:to>
      <xdr:col>112</xdr:col>
      <xdr:colOff>38100</xdr:colOff>
      <xdr:row>61</xdr:row>
      <xdr:rowOff>128067</xdr:rowOff>
    </xdr:to>
    <xdr:sp macro="" textlink="">
      <xdr:nvSpPr>
        <xdr:cNvPr id="694" name="楕円 693">
          <a:extLst>
            <a:ext uri="{FF2B5EF4-FFF2-40B4-BE49-F238E27FC236}">
              <a16:creationId xmlns:a16="http://schemas.microsoft.com/office/drawing/2014/main" id="{921CEA45-7B08-47A5-9AC7-8589297AACB3}"/>
            </a:ext>
          </a:extLst>
        </xdr:cNvPr>
        <xdr:cNvSpPr/>
      </xdr:nvSpPr>
      <xdr:spPr>
        <a:xfrm>
          <a:off x="21272500" y="104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64465</xdr:rowOff>
    </xdr:from>
    <xdr:to>
      <xdr:col>116</xdr:col>
      <xdr:colOff>63500</xdr:colOff>
      <xdr:row>61</xdr:row>
      <xdr:rowOff>77267</xdr:rowOff>
    </xdr:to>
    <xdr:cxnSp macro="">
      <xdr:nvCxnSpPr>
        <xdr:cNvPr id="695" name="直線コネクタ 694">
          <a:extLst>
            <a:ext uri="{FF2B5EF4-FFF2-40B4-BE49-F238E27FC236}">
              <a16:creationId xmlns:a16="http://schemas.microsoft.com/office/drawing/2014/main" id="{E7B6D79E-3474-46E6-BB6A-87A92A3E7229}"/>
            </a:ext>
          </a:extLst>
        </xdr:cNvPr>
        <xdr:cNvCxnSpPr/>
      </xdr:nvCxnSpPr>
      <xdr:spPr>
        <a:xfrm flipV="1">
          <a:off x="21323300" y="1052291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42469</xdr:rowOff>
    </xdr:from>
    <xdr:to>
      <xdr:col>107</xdr:col>
      <xdr:colOff>101600</xdr:colOff>
      <xdr:row>61</xdr:row>
      <xdr:rowOff>144069</xdr:rowOff>
    </xdr:to>
    <xdr:sp macro="" textlink="">
      <xdr:nvSpPr>
        <xdr:cNvPr id="696" name="楕円 695">
          <a:extLst>
            <a:ext uri="{FF2B5EF4-FFF2-40B4-BE49-F238E27FC236}">
              <a16:creationId xmlns:a16="http://schemas.microsoft.com/office/drawing/2014/main" id="{5A337135-AA73-40EA-B369-526FFF1D41D2}"/>
            </a:ext>
          </a:extLst>
        </xdr:cNvPr>
        <xdr:cNvSpPr/>
      </xdr:nvSpPr>
      <xdr:spPr>
        <a:xfrm>
          <a:off x="20383500" y="105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77267</xdr:rowOff>
    </xdr:from>
    <xdr:to>
      <xdr:col>111</xdr:col>
      <xdr:colOff>177800</xdr:colOff>
      <xdr:row>61</xdr:row>
      <xdr:rowOff>93269</xdr:rowOff>
    </xdr:to>
    <xdr:cxnSp macro="">
      <xdr:nvCxnSpPr>
        <xdr:cNvPr id="697" name="直線コネクタ 696">
          <a:extLst>
            <a:ext uri="{FF2B5EF4-FFF2-40B4-BE49-F238E27FC236}">
              <a16:creationId xmlns:a16="http://schemas.microsoft.com/office/drawing/2014/main" id="{0B62241B-E267-4645-8011-477E69178B3E}"/>
            </a:ext>
          </a:extLst>
        </xdr:cNvPr>
        <xdr:cNvCxnSpPr/>
      </xdr:nvCxnSpPr>
      <xdr:spPr>
        <a:xfrm flipV="1">
          <a:off x="20434300" y="1053571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55270</xdr:rowOff>
    </xdr:from>
    <xdr:to>
      <xdr:col>102</xdr:col>
      <xdr:colOff>165100</xdr:colOff>
      <xdr:row>61</xdr:row>
      <xdr:rowOff>156870</xdr:rowOff>
    </xdr:to>
    <xdr:sp macro="" textlink="">
      <xdr:nvSpPr>
        <xdr:cNvPr id="698" name="楕円 697">
          <a:extLst>
            <a:ext uri="{FF2B5EF4-FFF2-40B4-BE49-F238E27FC236}">
              <a16:creationId xmlns:a16="http://schemas.microsoft.com/office/drawing/2014/main" id="{E77E055E-3E44-4CD8-9326-8D7DA83870D5}"/>
            </a:ext>
          </a:extLst>
        </xdr:cNvPr>
        <xdr:cNvSpPr/>
      </xdr:nvSpPr>
      <xdr:spPr>
        <a:xfrm>
          <a:off x="19494500" y="105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93269</xdr:rowOff>
    </xdr:from>
    <xdr:to>
      <xdr:col>107</xdr:col>
      <xdr:colOff>50800</xdr:colOff>
      <xdr:row>61</xdr:row>
      <xdr:rowOff>106070</xdr:rowOff>
    </xdr:to>
    <xdr:cxnSp macro="">
      <xdr:nvCxnSpPr>
        <xdr:cNvPr id="699" name="直線コネクタ 698">
          <a:extLst>
            <a:ext uri="{FF2B5EF4-FFF2-40B4-BE49-F238E27FC236}">
              <a16:creationId xmlns:a16="http://schemas.microsoft.com/office/drawing/2014/main" id="{C96EB469-0CAC-40C1-9618-46E5E5774EC7}"/>
            </a:ext>
          </a:extLst>
        </xdr:cNvPr>
        <xdr:cNvCxnSpPr/>
      </xdr:nvCxnSpPr>
      <xdr:spPr>
        <a:xfrm flipV="1">
          <a:off x="19545300" y="1055171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68986</xdr:rowOff>
    </xdr:from>
    <xdr:to>
      <xdr:col>98</xdr:col>
      <xdr:colOff>38100</xdr:colOff>
      <xdr:row>61</xdr:row>
      <xdr:rowOff>170586</xdr:rowOff>
    </xdr:to>
    <xdr:sp macro="" textlink="">
      <xdr:nvSpPr>
        <xdr:cNvPr id="700" name="楕円 699">
          <a:extLst>
            <a:ext uri="{FF2B5EF4-FFF2-40B4-BE49-F238E27FC236}">
              <a16:creationId xmlns:a16="http://schemas.microsoft.com/office/drawing/2014/main" id="{3E6A5088-7E4D-498E-A93F-EED357B5D91D}"/>
            </a:ext>
          </a:extLst>
        </xdr:cNvPr>
        <xdr:cNvSpPr/>
      </xdr:nvSpPr>
      <xdr:spPr>
        <a:xfrm>
          <a:off x="18605500" y="105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106070</xdr:rowOff>
    </xdr:from>
    <xdr:to>
      <xdr:col>102</xdr:col>
      <xdr:colOff>114300</xdr:colOff>
      <xdr:row>61</xdr:row>
      <xdr:rowOff>119786</xdr:rowOff>
    </xdr:to>
    <xdr:cxnSp macro="">
      <xdr:nvCxnSpPr>
        <xdr:cNvPr id="701" name="直線コネクタ 700">
          <a:extLst>
            <a:ext uri="{FF2B5EF4-FFF2-40B4-BE49-F238E27FC236}">
              <a16:creationId xmlns:a16="http://schemas.microsoft.com/office/drawing/2014/main" id="{F5973D30-5A00-40D5-857F-8D137B139B53}"/>
            </a:ext>
          </a:extLst>
        </xdr:cNvPr>
        <xdr:cNvCxnSpPr/>
      </xdr:nvCxnSpPr>
      <xdr:spPr>
        <a:xfrm flipV="1">
          <a:off x="18656300" y="10564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702" name="n_1aveValue【学校施設】&#10;一人当たり面積">
          <a:extLst>
            <a:ext uri="{FF2B5EF4-FFF2-40B4-BE49-F238E27FC236}">
              <a16:creationId xmlns:a16="http://schemas.microsoft.com/office/drawing/2014/main" id="{E101A50C-8C8F-41F7-9AC5-8B149FDF8227}"/>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03" name="n_2aveValue【学校施設】&#10;一人当たり面積">
          <a:extLst>
            <a:ext uri="{FF2B5EF4-FFF2-40B4-BE49-F238E27FC236}">
              <a16:creationId xmlns:a16="http://schemas.microsoft.com/office/drawing/2014/main" id="{A0625B7B-4430-402A-BAC2-14C9EB02A90B}"/>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704" name="n_3aveValue【学校施設】&#10;一人当たり面積">
          <a:extLst>
            <a:ext uri="{FF2B5EF4-FFF2-40B4-BE49-F238E27FC236}">
              <a16:creationId xmlns:a16="http://schemas.microsoft.com/office/drawing/2014/main" id="{AE496C91-F49C-4047-8F0E-1BAD9B2DFBC3}"/>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705" name="n_4aveValue【学校施設】&#10;一人当たり面積">
          <a:extLst>
            <a:ext uri="{FF2B5EF4-FFF2-40B4-BE49-F238E27FC236}">
              <a16:creationId xmlns:a16="http://schemas.microsoft.com/office/drawing/2014/main" id="{0469A6FA-F64E-4547-9C03-408996568C26}"/>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144594</xdr:rowOff>
    </xdr:from>
    <xdr:ext cx="469744" cy="259045"/>
    <xdr:sp macro="" textlink="">
      <xdr:nvSpPr>
        <xdr:cNvPr id="706" name="n_1mainValue【学校施設】&#10;一人当たり面積">
          <a:extLst>
            <a:ext uri="{FF2B5EF4-FFF2-40B4-BE49-F238E27FC236}">
              <a16:creationId xmlns:a16="http://schemas.microsoft.com/office/drawing/2014/main" id="{8B92672F-5725-4E12-9D59-8201618C9D2C}"/>
            </a:ext>
          </a:extLst>
        </xdr:cNvPr>
        <xdr:cNvSpPr txBox="1"/>
      </xdr:nvSpPr>
      <xdr:spPr>
        <a:xfrm>
          <a:off x="210757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160596</xdr:rowOff>
    </xdr:from>
    <xdr:ext cx="469744" cy="259045"/>
    <xdr:sp macro="" textlink="">
      <xdr:nvSpPr>
        <xdr:cNvPr id="707" name="n_2mainValue【学校施設】&#10;一人当たり面積">
          <a:extLst>
            <a:ext uri="{FF2B5EF4-FFF2-40B4-BE49-F238E27FC236}">
              <a16:creationId xmlns:a16="http://schemas.microsoft.com/office/drawing/2014/main" id="{5D6DF09D-702C-494D-AB4F-384AA9AB3686}"/>
            </a:ext>
          </a:extLst>
        </xdr:cNvPr>
        <xdr:cNvSpPr txBox="1"/>
      </xdr:nvSpPr>
      <xdr:spPr>
        <a:xfrm>
          <a:off x="20199427" y="1027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1947</xdr:rowOff>
    </xdr:from>
    <xdr:ext cx="469744" cy="259045"/>
    <xdr:sp macro="" textlink="">
      <xdr:nvSpPr>
        <xdr:cNvPr id="708" name="n_3mainValue【学校施設】&#10;一人当たり面積">
          <a:extLst>
            <a:ext uri="{FF2B5EF4-FFF2-40B4-BE49-F238E27FC236}">
              <a16:creationId xmlns:a16="http://schemas.microsoft.com/office/drawing/2014/main" id="{A4B0183A-92A4-4A76-AC6E-B1D60DC936AF}"/>
            </a:ext>
          </a:extLst>
        </xdr:cNvPr>
        <xdr:cNvSpPr txBox="1"/>
      </xdr:nvSpPr>
      <xdr:spPr>
        <a:xfrm>
          <a:off x="19310427" y="102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15663</xdr:rowOff>
    </xdr:from>
    <xdr:ext cx="469744" cy="259045"/>
    <xdr:sp macro="" textlink="">
      <xdr:nvSpPr>
        <xdr:cNvPr id="709" name="n_4mainValue【学校施設】&#10;一人当たり面積">
          <a:extLst>
            <a:ext uri="{FF2B5EF4-FFF2-40B4-BE49-F238E27FC236}">
              <a16:creationId xmlns:a16="http://schemas.microsoft.com/office/drawing/2014/main" id="{D98FD315-DC6C-4865-90FF-6DA6272DDCD4}"/>
            </a:ext>
          </a:extLst>
        </xdr:cNvPr>
        <xdr:cNvSpPr txBox="1"/>
      </xdr:nvSpPr>
      <xdr:spPr>
        <a:xfrm>
          <a:off x="18421427" y="103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7ED8FA9-B7E5-4550-BCDA-7A409505D2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B03DE977-93F3-4BD8-9519-D0EE095B25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7C78AF36-C460-45C2-97C2-CF5B010DA9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7E154DDF-C44C-4A3B-9F38-45D534A58B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1D71610F-7A7B-48C0-9990-CEED77BF1D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C7022CD9-7CE3-472E-85D2-5DE684FDFA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C6B69485-8106-47D6-8F5F-2CEAD3BBBD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CD39C785-BFD0-4AA5-9FB3-6BEA012A184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72C2E013-7193-45D2-8CEA-B3AF745FBA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8225AF08-F900-4590-8319-55F843C6B19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696C21A7-8DA6-4D58-BCF2-BEE9F93F10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a:extLst>
            <a:ext uri="{FF2B5EF4-FFF2-40B4-BE49-F238E27FC236}">
              <a16:creationId xmlns:a16="http://schemas.microsoft.com/office/drawing/2014/main" id="{38109566-417F-4EE7-9FB2-77E04439146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a:extLst>
            <a:ext uri="{FF2B5EF4-FFF2-40B4-BE49-F238E27FC236}">
              <a16:creationId xmlns:a16="http://schemas.microsoft.com/office/drawing/2014/main" id="{57688989-E0D2-4897-8085-8292106E003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a:extLst>
            <a:ext uri="{FF2B5EF4-FFF2-40B4-BE49-F238E27FC236}">
              <a16:creationId xmlns:a16="http://schemas.microsoft.com/office/drawing/2014/main" id="{CC29A907-46F9-4301-9DAA-3DEA1CFF556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a:extLst>
            <a:ext uri="{FF2B5EF4-FFF2-40B4-BE49-F238E27FC236}">
              <a16:creationId xmlns:a16="http://schemas.microsoft.com/office/drawing/2014/main" id="{B3B401C4-6399-4E05-BE18-6FBF0ECFB20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a:extLst>
            <a:ext uri="{FF2B5EF4-FFF2-40B4-BE49-F238E27FC236}">
              <a16:creationId xmlns:a16="http://schemas.microsoft.com/office/drawing/2014/main" id="{94C367DC-A736-4822-834F-6C8E0F8CB04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a:extLst>
            <a:ext uri="{FF2B5EF4-FFF2-40B4-BE49-F238E27FC236}">
              <a16:creationId xmlns:a16="http://schemas.microsoft.com/office/drawing/2014/main" id="{F882386D-6FBA-4B94-A4AF-1BF12B0DB87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a:extLst>
            <a:ext uri="{FF2B5EF4-FFF2-40B4-BE49-F238E27FC236}">
              <a16:creationId xmlns:a16="http://schemas.microsoft.com/office/drawing/2014/main" id="{5C972140-14E1-42B6-939A-E4AD415846A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a:extLst>
            <a:ext uri="{FF2B5EF4-FFF2-40B4-BE49-F238E27FC236}">
              <a16:creationId xmlns:a16="http://schemas.microsoft.com/office/drawing/2014/main" id="{21FB51C3-82BF-4B89-845A-31EC5E03868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a:extLst>
            <a:ext uri="{FF2B5EF4-FFF2-40B4-BE49-F238E27FC236}">
              <a16:creationId xmlns:a16="http://schemas.microsoft.com/office/drawing/2014/main" id="{FD917EE4-38BF-4B36-A4C6-E2DC1854D0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0" name="テキスト ボックス 729">
          <a:extLst>
            <a:ext uri="{FF2B5EF4-FFF2-40B4-BE49-F238E27FC236}">
              <a16:creationId xmlns:a16="http://schemas.microsoft.com/office/drawing/2014/main" id="{E9739643-81CF-4759-B34D-60A7072A62C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3F2A986F-3ECA-40BD-ABAA-957846A46CD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児童館】&#10;有形固定資産減価償却率グラフ枠">
          <a:extLst>
            <a:ext uri="{FF2B5EF4-FFF2-40B4-BE49-F238E27FC236}">
              <a16:creationId xmlns:a16="http://schemas.microsoft.com/office/drawing/2014/main" id="{B7991938-8872-43A2-82E6-B604690743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3" name="直線コネクタ 732">
          <a:extLst>
            <a:ext uri="{FF2B5EF4-FFF2-40B4-BE49-F238E27FC236}">
              <a16:creationId xmlns:a16="http://schemas.microsoft.com/office/drawing/2014/main" id="{7101AD58-CDFC-4920-84B5-82716C4B2C3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4" name="【児童館】&#10;有形固定資産減価償却率最小値テキスト">
          <a:extLst>
            <a:ext uri="{FF2B5EF4-FFF2-40B4-BE49-F238E27FC236}">
              <a16:creationId xmlns:a16="http://schemas.microsoft.com/office/drawing/2014/main" id="{ED3DE80C-0E49-4383-B090-36C21DF3323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5" name="直線コネクタ 734">
          <a:extLst>
            <a:ext uri="{FF2B5EF4-FFF2-40B4-BE49-F238E27FC236}">
              <a16:creationId xmlns:a16="http://schemas.microsoft.com/office/drawing/2014/main" id="{0277FA99-66DC-4D46-B0E5-C52B672FF2E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6" name="【児童館】&#10;有形固定資産減価償却率最大値テキスト">
          <a:extLst>
            <a:ext uri="{FF2B5EF4-FFF2-40B4-BE49-F238E27FC236}">
              <a16:creationId xmlns:a16="http://schemas.microsoft.com/office/drawing/2014/main" id="{CA5A295C-6102-48C2-BEA5-CC47235091A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7" name="直線コネクタ 736">
          <a:extLst>
            <a:ext uri="{FF2B5EF4-FFF2-40B4-BE49-F238E27FC236}">
              <a16:creationId xmlns:a16="http://schemas.microsoft.com/office/drawing/2014/main" id="{CC3F22D6-E0F6-48B1-AD96-FAC0D917538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738" name="【児童館】&#10;有形固定資産減価償却率平均値テキスト">
          <a:extLst>
            <a:ext uri="{FF2B5EF4-FFF2-40B4-BE49-F238E27FC236}">
              <a16:creationId xmlns:a16="http://schemas.microsoft.com/office/drawing/2014/main" id="{916F9943-AE77-4361-8233-3DA1CA21BA65}"/>
            </a:ext>
          </a:extLst>
        </xdr:cNvPr>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39" name="フローチャート: 判断 738">
          <a:extLst>
            <a:ext uri="{FF2B5EF4-FFF2-40B4-BE49-F238E27FC236}">
              <a16:creationId xmlns:a16="http://schemas.microsoft.com/office/drawing/2014/main" id="{E085D3D3-E972-47F9-902E-7C5DFCCDF506}"/>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0" name="フローチャート: 判断 739">
          <a:extLst>
            <a:ext uri="{FF2B5EF4-FFF2-40B4-BE49-F238E27FC236}">
              <a16:creationId xmlns:a16="http://schemas.microsoft.com/office/drawing/2014/main" id="{503CB43B-73DD-4634-8758-629F166E1B8A}"/>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1" name="フローチャート: 判断 740">
          <a:extLst>
            <a:ext uri="{FF2B5EF4-FFF2-40B4-BE49-F238E27FC236}">
              <a16:creationId xmlns:a16="http://schemas.microsoft.com/office/drawing/2014/main" id="{8D0E8072-3CFA-4460-98D7-D61578C00216}"/>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2" name="フローチャート: 判断 741">
          <a:extLst>
            <a:ext uri="{FF2B5EF4-FFF2-40B4-BE49-F238E27FC236}">
              <a16:creationId xmlns:a16="http://schemas.microsoft.com/office/drawing/2014/main" id="{F7EFE92B-6293-4AA3-B64E-30A483FE0726}"/>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3" name="フローチャート: 判断 742">
          <a:extLst>
            <a:ext uri="{FF2B5EF4-FFF2-40B4-BE49-F238E27FC236}">
              <a16:creationId xmlns:a16="http://schemas.microsoft.com/office/drawing/2014/main" id="{2A7826F1-28DC-4D94-B211-529131BAC672}"/>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10402E4F-EC33-439D-B8EB-61851CE7F4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50A53F65-CF97-426B-A841-BB8CEA003E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78D1DE94-E7A0-4F6E-AE09-D46262DECA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C9658041-1C29-4A77-8B52-828CE6C53F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44FC69B4-D087-450D-AA9E-1547728D78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64770</xdr:rowOff>
    </xdr:from>
    <xdr:to>
      <xdr:col>85</xdr:col>
      <xdr:colOff>177800</xdr:colOff>
      <xdr:row>80</xdr:row>
      <xdr:rowOff>166370</xdr:rowOff>
    </xdr:to>
    <xdr:sp macro="" textlink="">
      <xdr:nvSpPr>
        <xdr:cNvPr id="749" name="楕円 748">
          <a:extLst>
            <a:ext uri="{FF2B5EF4-FFF2-40B4-BE49-F238E27FC236}">
              <a16:creationId xmlns:a16="http://schemas.microsoft.com/office/drawing/2014/main" id="{6E93D47D-F861-4A1C-9765-61FA6BA01781}"/>
            </a:ext>
          </a:extLst>
        </xdr:cNvPr>
        <xdr:cNvSpPr/>
      </xdr:nvSpPr>
      <xdr:spPr>
        <a:xfrm>
          <a:off x="162687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87647</xdr:rowOff>
    </xdr:from>
    <xdr:ext cx="405111" cy="259045"/>
    <xdr:sp macro="" textlink="">
      <xdr:nvSpPr>
        <xdr:cNvPr id="750" name="【児童館】&#10;有形固定資産減価償却率該当値テキスト">
          <a:extLst>
            <a:ext uri="{FF2B5EF4-FFF2-40B4-BE49-F238E27FC236}">
              <a16:creationId xmlns:a16="http://schemas.microsoft.com/office/drawing/2014/main" id="{D016E7EB-18D7-4F83-91BC-9BDC48F5B9B7}"/>
            </a:ext>
          </a:extLst>
        </xdr:cNvPr>
        <xdr:cNvSpPr txBox="1"/>
      </xdr:nvSpPr>
      <xdr:spPr>
        <a:xfrm>
          <a:off x="16357600"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15239</xdr:rowOff>
    </xdr:from>
    <xdr:to>
      <xdr:col>81</xdr:col>
      <xdr:colOff>101600</xdr:colOff>
      <xdr:row>80</xdr:row>
      <xdr:rowOff>116839</xdr:rowOff>
    </xdr:to>
    <xdr:sp macro="" textlink="">
      <xdr:nvSpPr>
        <xdr:cNvPr id="751" name="楕円 750">
          <a:extLst>
            <a:ext uri="{FF2B5EF4-FFF2-40B4-BE49-F238E27FC236}">
              <a16:creationId xmlns:a16="http://schemas.microsoft.com/office/drawing/2014/main" id="{AB75C957-D136-476B-8EA2-A8CBC47EC6EB}"/>
            </a:ext>
          </a:extLst>
        </xdr:cNvPr>
        <xdr:cNvSpPr/>
      </xdr:nvSpPr>
      <xdr:spPr>
        <a:xfrm>
          <a:off x="154305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66039</xdr:rowOff>
    </xdr:from>
    <xdr:to>
      <xdr:col>85</xdr:col>
      <xdr:colOff>127000</xdr:colOff>
      <xdr:row>80</xdr:row>
      <xdr:rowOff>115570</xdr:rowOff>
    </xdr:to>
    <xdr:cxnSp macro="">
      <xdr:nvCxnSpPr>
        <xdr:cNvPr id="752" name="直線コネクタ 751">
          <a:extLst>
            <a:ext uri="{FF2B5EF4-FFF2-40B4-BE49-F238E27FC236}">
              <a16:creationId xmlns:a16="http://schemas.microsoft.com/office/drawing/2014/main" id="{C6D0F7D1-9D74-4D9C-A276-254EDC90A23C}"/>
            </a:ext>
          </a:extLst>
        </xdr:cNvPr>
        <xdr:cNvCxnSpPr/>
      </xdr:nvCxnSpPr>
      <xdr:spPr>
        <a:xfrm>
          <a:off x="15481300" y="137820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132080</xdr:rowOff>
    </xdr:from>
    <xdr:to>
      <xdr:col>76</xdr:col>
      <xdr:colOff>165100</xdr:colOff>
      <xdr:row>80</xdr:row>
      <xdr:rowOff>62230</xdr:rowOff>
    </xdr:to>
    <xdr:sp macro="" textlink="">
      <xdr:nvSpPr>
        <xdr:cNvPr id="753" name="楕円 752">
          <a:extLst>
            <a:ext uri="{FF2B5EF4-FFF2-40B4-BE49-F238E27FC236}">
              <a16:creationId xmlns:a16="http://schemas.microsoft.com/office/drawing/2014/main" id="{8220A586-BC9B-4C32-B3F7-468C42096450}"/>
            </a:ext>
          </a:extLst>
        </xdr:cNvPr>
        <xdr:cNvSpPr/>
      </xdr:nvSpPr>
      <xdr:spPr>
        <a:xfrm>
          <a:off x="14541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xdr:rowOff>
    </xdr:from>
    <xdr:to>
      <xdr:col>81</xdr:col>
      <xdr:colOff>50800</xdr:colOff>
      <xdr:row>80</xdr:row>
      <xdr:rowOff>66039</xdr:rowOff>
    </xdr:to>
    <xdr:cxnSp macro="">
      <xdr:nvCxnSpPr>
        <xdr:cNvPr id="754" name="直線コネクタ 753">
          <a:extLst>
            <a:ext uri="{FF2B5EF4-FFF2-40B4-BE49-F238E27FC236}">
              <a16:creationId xmlns:a16="http://schemas.microsoft.com/office/drawing/2014/main" id="{14E7800E-0502-461A-AB13-250842F48E02}"/>
            </a:ext>
          </a:extLst>
        </xdr:cNvPr>
        <xdr:cNvCxnSpPr/>
      </xdr:nvCxnSpPr>
      <xdr:spPr>
        <a:xfrm>
          <a:off x="14592300" y="13727430"/>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50800</xdr:rowOff>
    </xdr:from>
    <xdr:to>
      <xdr:col>72</xdr:col>
      <xdr:colOff>38100</xdr:colOff>
      <xdr:row>82</xdr:row>
      <xdr:rowOff>152400</xdr:rowOff>
    </xdr:to>
    <xdr:sp macro="" textlink="">
      <xdr:nvSpPr>
        <xdr:cNvPr id="755" name="楕円 754">
          <a:extLst>
            <a:ext uri="{FF2B5EF4-FFF2-40B4-BE49-F238E27FC236}">
              <a16:creationId xmlns:a16="http://schemas.microsoft.com/office/drawing/2014/main" id="{FE6942AB-AFF1-4AC1-A072-8DCE09D097DB}"/>
            </a:ext>
          </a:extLst>
        </xdr:cNvPr>
        <xdr:cNvSpPr/>
      </xdr:nvSpPr>
      <xdr:spPr>
        <a:xfrm>
          <a:off x="1365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xdr:rowOff>
    </xdr:from>
    <xdr:to>
      <xdr:col>76</xdr:col>
      <xdr:colOff>114300</xdr:colOff>
      <xdr:row>82</xdr:row>
      <xdr:rowOff>101600</xdr:rowOff>
    </xdr:to>
    <xdr:cxnSp macro="">
      <xdr:nvCxnSpPr>
        <xdr:cNvPr id="756" name="直線コネクタ 755">
          <a:extLst>
            <a:ext uri="{FF2B5EF4-FFF2-40B4-BE49-F238E27FC236}">
              <a16:creationId xmlns:a16="http://schemas.microsoft.com/office/drawing/2014/main" id="{6FFDF2DD-B35E-4AAB-8F83-D5BBCED64761}"/>
            </a:ext>
          </a:extLst>
        </xdr:cNvPr>
        <xdr:cNvCxnSpPr/>
      </xdr:nvCxnSpPr>
      <xdr:spPr>
        <a:xfrm flipV="1">
          <a:off x="13703300" y="13727430"/>
          <a:ext cx="889000" cy="4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2539</xdr:rowOff>
    </xdr:from>
    <xdr:to>
      <xdr:col>67</xdr:col>
      <xdr:colOff>101600</xdr:colOff>
      <xdr:row>82</xdr:row>
      <xdr:rowOff>104139</xdr:rowOff>
    </xdr:to>
    <xdr:sp macro="" textlink="">
      <xdr:nvSpPr>
        <xdr:cNvPr id="757" name="楕円 756">
          <a:extLst>
            <a:ext uri="{FF2B5EF4-FFF2-40B4-BE49-F238E27FC236}">
              <a16:creationId xmlns:a16="http://schemas.microsoft.com/office/drawing/2014/main" id="{276EC255-9CA0-4D42-B687-48EC70224314}"/>
            </a:ext>
          </a:extLst>
        </xdr:cNvPr>
        <xdr:cNvSpPr/>
      </xdr:nvSpPr>
      <xdr:spPr>
        <a:xfrm>
          <a:off x="1276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53339</xdr:rowOff>
    </xdr:from>
    <xdr:to>
      <xdr:col>71</xdr:col>
      <xdr:colOff>177800</xdr:colOff>
      <xdr:row>82</xdr:row>
      <xdr:rowOff>101600</xdr:rowOff>
    </xdr:to>
    <xdr:cxnSp macro="">
      <xdr:nvCxnSpPr>
        <xdr:cNvPr id="758" name="直線コネクタ 757">
          <a:extLst>
            <a:ext uri="{FF2B5EF4-FFF2-40B4-BE49-F238E27FC236}">
              <a16:creationId xmlns:a16="http://schemas.microsoft.com/office/drawing/2014/main" id="{22C6C2E9-D141-4820-982B-8C5F23D46EA6}"/>
            </a:ext>
          </a:extLst>
        </xdr:cNvPr>
        <xdr:cNvCxnSpPr/>
      </xdr:nvCxnSpPr>
      <xdr:spPr>
        <a:xfrm>
          <a:off x="12814300" y="141122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759" name="n_1aveValue【児童館】&#10;有形固定資産減価償却率">
          <a:extLst>
            <a:ext uri="{FF2B5EF4-FFF2-40B4-BE49-F238E27FC236}">
              <a16:creationId xmlns:a16="http://schemas.microsoft.com/office/drawing/2014/main" id="{CDA4F560-CF80-4B85-8770-ADE6B9BE9E0F}"/>
            </a:ext>
          </a:extLst>
        </xdr:cNvPr>
        <xdr:cNvSpPr txBox="1"/>
      </xdr:nvSpPr>
      <xdr:spPr>
        <a:xfrm>
          <a:off x="15266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760" name="n_2aveValue【児童館】&#10;有形固定資産減価償却率">
          <a:extLst>
            <a:ext uri="{FF2B5EF4-FFF2-40B4-BE49-F238E27FC236}">
              <a16:creationId xmlns:a16="http://schemas.microsoft.com/office/drawing/2014/main" id="{7A8E5AC0-6B0A-48D0-9991-BE584589D452}"/>
            </a:ext>
          </a:extLst>
        </xdr:cNvPr>
        <xdr:cNvSpPr txBox="1"/>
      </xdr:nvSpPr>
      <xdr:spPr>
        <a:xfrm>
          <a:off x="14389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1" name="n_3aveValue【児童館】&#10;有形固定資産減価償却率">
          <a:extLst>
            <a:ext uri="{FF2B5EF4-FFF2-40B4-BE49-F238E27FC236}">
              <a16:creationId xmlns:a16="http://schemas.microsoft.com/office/drawing/2014/main" id="{E420072A-98AF-4EFF-9D0F-F807D10F0DE2}"/>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62" name="n_4aveValue【児童館】&#10;有形固定資産減価償却率">
          <a:extLst>
            <a:ext uri="{FF2B5EF4-FFF2-40B4-BE49-F238E27FC236}">
              <a16:creationId xmlns:a16="http://schemas.microsoft.com/office/drawing/2014/main" id="{1B8DACC5-8601-44EE-8942-23D7BE722376}"/>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133366</xdr:rowOff>
    </xdr:from>
    <xdr:ext cx="405111" cy="259045"/>
    <xdr:sp macro="" textlink="">
      <xdr:nvSpPr>
        <xdr:cNvPr id="763" name="n_1mainValue【児童館】&#10;有形固定資産減価償却率">
          <a:extLst>
            <a:ext uri="{FF2B5EF4-FFF2-40B4-BE49-F238E27FC236}">
              <a16:creationId xmlns:a16="http://schemas.microsoft.com/office/drawing/2014/main" id="{C511BF3D-DEFD-4811-BB80-C37FE31FE9B6}"/>
            </a:ext>
          </a:extLst>
        </xdr:cNvPr>
        <xdr:cNvSpPr txBox="1"/>
      </xdr:nvSpPr>
      <xdr:spPr>
        <a:xfrm>
          <a:off x="15266044" y="1350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78757</xdr:rowOff>
    </xdr:from>
    <xdr:ext cx="405111" cy="259045"/>
    <xdr:sp macro="" textlink="">
      <xdr:nvSpPr>
        <xdr:cNvPr id="764" name="n_2mainValue【児童館】&#10;有形固定資産減価償却率">
          <a:extLst>
            <a:ext uri="{FF2B5EF4-FFF2-40B4-BE49-F238E27FC236}">
              <a16:creationId xmlns:a16="http://schemas.microsoft.com/office/drawing/2014/main" id="{5ACAD119-A80C-4C9E-9488-287BF52D3D43}"/>
            </a:ext>
          </a:extLst>
        </xdr:cNvPr>
        <xdr:cNvSpPr txBox="1"/>
      </xdr:nvSpPr>
      <xdr:spPr>
        <a:xfrm>
          <a:off x="14389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143527</xdr:rowOff>
    </xdr:from>
    <xdr:ext cx="405111" cy="259045"/>
    <xdr:sp macro="" textlink="">
      <xdr:nvSpPr>
        <xdr:cNvPr id="765" name="n_3mainValue【児童館】&#10;有形固定資産減価償却率">
          <a:extLst>
            <a:ext uri="{FF2B5EF4-FFF2-40B4-BE49-F238E27FC236}">
              <a16:creationId xmlns:a16="http://schemas.microsoft.com/office/drawing/2014/main" id="{564855CE-2EF4-4893-B871-E52F801E2C7A}"/>
            </a:ext>
          </a:extLst>
        </xdr:cNvPr>
        <xdr:cNvSpPr txBox="1"/>
      </xdr:nvSpPr>
      <xdr:spPr>
        <a:xfrm>
          <a:off x="13500744"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766" name="n_4mainValue【児童館】&#10;有形固定資産減価償却率">
          <a:extLst>
            <a:ext uri="{FF2B5EF4-FFF2-40B4-BE49-F238E27FC236}">
              <a16:creationId xmlns:a16="http://schemas.microsoft.com/office/drawing/2014/main" id="{8B1F281F-D542-4982-8732-87D4FE01630D}"/>
            </a:ext>
          </a:extLst>
        </xdr:cNvPr>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F7A930B5-0691-441F-ABB8-920D970495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61BAC009-92A1-4CC8-9268-D107A097AD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82CEDF38-7C39-4F82-AB3C-4C034454D5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4FDEC910-E018-47A1-A67C-D5C1205F3D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670A5D17-DBF2-42A2-B317-9DEBEBDD45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CA20FF26-9F6E-4418-98A7-52A2221DE2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34DCEA52-F1C7-44D8-B1C6-570DDF19C6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3650E9BD-7FE8-46CD-B7D8-4F6D32ABF46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33BC3C1D-719A-4A7B-BB03-9F468D6C12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62669DCB-2155-45F2-8BD0-0BFBDC8ADC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a:extLst>
            <a:ext uri="{FF2B5EF4-FFF2-40B4-BE49-F238E27FC236}">
              <a16:creationId xmlns:a16="http://schemas.microsoft.com/office/drawing/2014/main" id="{B3D2D894-0272-4AF8-A92E-D08C187459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a:extLst>
            <a:ext uri="{FF2B5EF4-FFF2-40B4-BE49-F238E27FC236}">
              <a16:creationId xmlns:a16="http://schemas.microsoft.com/office/drawing/2014/main" id="{F035DB5B-CBC7-4590-88A3-31534B53953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a:extLst>
            <a:ext uri="{FF2B5EF4-FFF2-40B4-BE49-F238E27FC236}">
              <a16:creationId xmlns:a16="http://schemas.microsoft.com/office/drawing/2014/main" id="{FEC593D4-ACDE-4914-8AE0-3DDAB2785F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a:extLst>
            <a:ext uri="{FF2B5EF4-FFF2-40B4-BE49-F238E27FC236}">
              <a16:creationId xmlns:a16="http://schemas.microsoft.com/office/drawing/2014/main" id="{37649E51-3CD8-433C-9105-07A6541C07D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a:extLst>
            <a:ext uri="{FF2B5EF4-FFF2-40B4-BE49-F238E27FC236}">
              <a16:creationId xmlns:a16="http://schemas.microsoft.com/office/drawing/2014/main" id="{E57685A6-6E63-49C8-9E08-5B39F995365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a:extLst>
            <a:ext uri="{FF2B5EF4-FFF2-40B4-BE49-F238E27FC236}">
              <a16:creationId xmlns:a16="http://schemas.microsoft.com/office/drawing/2014/main" id="{02FB3767-D396-43BC-83E4-0DDE21DC87F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a:extLst>
            <a:ext uri="{FF2B5EF4-FFF2-40B4-BE49-F238E27FC236}">
              <a16:creationId xmlns:a16="http://schemas.microsoft.com/office/drawing/2014/main" id="{0F659ECA-814D-4B15-98AC-444D1570C37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a:extLst>
            <a:ext uri="{FF2B5EF4-FFF2-40B4-BE49-F238E27FC236}">
              <a16:creationId xmlns:a16="http://schemas.microsoft.com/office/drawing/2014/main" id="{9531E0F2-0C58-4D2E-ADBB-BF0AA623041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a:extLst>
            <a:ext uri="{FF2B5EF4-FFF2-40B4-BE49-F238E27FC236}">
              <a16:creationId xmlns:a16="http://schemas.microsoft.com/office/drawing/2014/main" id="{D6843457-CCA2-4DDD-8D2D-E83AD72C7EE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a:extLst>
            <a:ext uri="{FF2B5EF4-FFF2-40B4-BE49-F238E27FC236}">
              <a16:creationId xmlns:a16="http://schemas.microsoft.com/office/drawing/2014/main" id="{BF273111-3873-4725-89EF-52277ABA6BF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D1AD9981-5A77-4B2D-A40A-9AA70A8221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3173FC31-4C8C-4DD3-9AEC-7ABCDFCC2BD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a:extLst>
            <a:ext uri="{FF2B5EF4-FFF2-40B4-BE49-F238E27FC236}">
              <a16:creationId xmlns:a16="http://schemas.microsoft.com/office/drawing/2014/main" id="{C748BBFB-2E07-47EB-8B14-60FC49935F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0" name="直線コネクタ 789">
          <a:extLst>
            <a:ext uri="{FF2B5EF4-FFF2-40B4-BE49-F238E27FC236}">
              <a16:creationId xmlns:a16="http://schemas.microsoft.com/office/drawing/2014/main" id="{1AEF353D-8EFF-4F6B-81F3-18C81CE01656}"/>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1" name="【児童館】&#10;一人当たり面積最小値テキスト">
          <a:extLst>
            <a:ext uri="{FF2B5EF4-FFF2-40B4-BE49-F238E27FC236}">
              <a16:creationId xmlns:a16="http://schemas.microsoft.com/office/drawing/2014/main" id="{80CC1529-FAED-49AC-BA28-6A560F8610B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2" name="直線コネクタ 791">
          <a:extLst>
            <a:ext uri="{FF2B5EF4-FFF2-40B4-BE49-F238E27FC236}">
              <a16:creationId xmlns:a16="http://schemas.microsoft.com/office/drawing/2014/main" id="{A126984C-71BB-4BBF-B7C6-AE477989941F}"/>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3" name="【児童館】&#10;一人当たり面積最大値テキスト">
          <a:extLst>
            <a:ext uri="{FF2B5EF4-FFF2-40B4-BE49-F238E27FC236}">
              <a16:creationId xmlns:a16="http://schemas.microsoft.com/office/drawing/2014/main" id="{B726A2C9-C95B-4E78-8024-C6D284AF45B6}"/>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94" name="直線コネクタ 793">
          <a:extLst>
            <a:ext uri="{FF2B5EF4-FFF2-40B4-BE49-F238E27FC236}">
              <a16:creationId xmlns:a16="http://schemas.microsoft.com/office/drawing/2014/main" id="{8859C10F-C7AD-4F77-A68F-17D9B85EEF9A}"/>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95" name="【児童館】&#10;一人当たり面積平均値テキスト">
          <a:extLst>
            <a:ext uri="{FF2B5EF4-FFF2-40B4-BE49-F238E27FC236}">
              <a16:creationId xmlns:a16="http://schemas.microsoft.com/office/drawing/2014/main" id="{4036F644-0152-47C6-B453-8EFAC17719EB}"/>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6" name="フローチャート: 判断 795">
          <a:extLst>
            <a:ext uri="{FF2B5EF4-FFF2-40B4-BE49-F238E27FC236}">
              <a16:creationId xmlns:a16="http://schemas.microsoft.com/office/drawing/2014/main" id="{C44CE35F-E4A2-4B5E-B807-85D5334F640E}"/>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97" name="フローチャート: 判断 796">
          <a:extLst>
            <a:ext uri="{FF2B5EF4-FFF2-40B4-BE49-F238E27FC236}">
              <a16:creationId xmlns:a16="http://schemas.microsoft.com/office/drawing/2014/main" id="{E8FD51C2-0E0A-4CD7-8517-029059816AF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98" name="フローチャート: 判断 797">
          <a:extLst>
            <a:ext uri="{FF2B5EF4-FFF2-40B4-BE49-F238E27FC236}">
              <a16:creationId xmlns:a16="http://schemas.microsoft.com/office/drawing/2014/main" id="{2AC0D391-AEF8-45FD-8926-C1E74512ADAC}"/>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99" name="フローチャート: 判断 798">
          <a:extLst>
            <a:ext uri="{FF2B5EF4-FFF2-40B4-BE49-F238E27FC236}">
              <a16:creationId xmlns:a16="http://schemas.microsoft.com/office/drawing/2014/main" id="{DE89F119-4BEB-4CB1-AD15-39EEC5705B26}"/>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0" name="フローチャート: 判断 799">
          <a:extLst>
            <a:ext uri="{FF2B5EF4-FFF2-40B4-BE49-F238E27FC236}">
              <a16:creationId xmlns:a16="http://schemas.microsoft.com/office/drawing/2014/main" id="{A56D5B81-A286-45D4-A2EA-4571EE5708C7}"/>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BB03BCBA-EFCE-462F-BE3D-2BC240F9ABD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4994069C-7A63-4FB4-858B-23406FAAEF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D75992F8-7BA8-43DD-9404-A06F4A80A9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CFFBE06-B3A4-4622-A6EB-55EEC16C97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C192605E-C756-41C3-9E4C-7165CBBFB2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6" name="楕円 805">
          <a:extLst>
            <a:ext uri="{FF2B5EF4-FFF2-40B4-BE49-F238E27FC236}">
              <a16:creationId xmlns:a16="http://schemas.microsoft.com/office/drawing/2014/main" id="{885251FF-551E-402D-81FF-EE6673BE5844}"/>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07" name="【児童館】&#10;一人当たり面積該当値テキスト">
          <a:extLst>
            <a:ext uri="{FF2B5EF4-FFF2-40B4-BE49-F238E27FC236}">
              <a16:creationId xmlns:a16="http://schemas.microsoft.com/office/drawing/2014/main" id="{43FD1BAB-7A20-4B65-BCF8-200FAC0196D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08" name="楕円 807">
          <a:extLst>
            <a:ext uri="{FF2B5EF4-FFF2-40B4-BE49-F238E27FC236}">
              <a16:creationId xmlns:a16="http://schemas.microsoft.com/office/drawing/2014/main" id="{8C3E2088-D990-4AB6-A2C4-41BCCAE9469E}"/>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76200</xdr:rowOff>
    </xdr:to>
    <xdr:cxnSp macro="">
      <xdr:nvCxnSpPr>
        <xdr:cNvPr id="809" name="直線コネクタ 808">
          <a:extLst>
            <a:ext uri="{FF2B5EF4-FFF2-40B4-BE49-F238E27FC236}">
              <a16:creationId xmlns:a16="http://schemas.microsoft.com/office/drawing/2014/main" id="{EA87C08B-845A-4409-AB7B-0CE343738C25}"/>
            </a:ext>
          </a:extLst>
        </xdr:cNvPr>
        <xdr:cNvCxnSpPr/>
      </xdr:nvCxnSpPr>
      <xdr:spPr>
        <a:xfrm>
          <a:off x="21323300" y="1440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810" name="楕円 809">
          <a:extLst>
            <a:ext uri="{FF2B5EF4-FFF2-40B4-BE49-F238E27FC236}">
              <a16:creationId xmlns:a16="http://schemas.microsoft.com/office/drawing/2014/main" id="{33CD0DBF-7BBD-4FD7-ADCF-21BA5DD52370}"/>
            </a:ext>
          </a:extLst>
        </xdr:cNvPr>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19050</xdr:rowOff>
    </xdr:to>
    <xdr:cxnSp macro="">
      <xdr:nvCxnSpPr>
        <xdr:cNvPr id="811" name="直線コネクタ 810">
          <a:extLst>
            <a:ext uri="{FF2B5EF4-FFF2-40B4-BE49-F238E27FC236}">
              <a16:creationId xmlns:a16="http://schemas.microsoft.com/office/drawing/2014/main" id="{342FCFB3-19B4-49AD-9CAD-43E2CA43ED20}"/>
            </a:ext>
          </a:extLst>
        </xdr:cNvPr>
        <xdr:cNvCxnSpPr/>
      </xdr:nvCxnSpPr>
      <xdr:spPr>
        <a:xfrm flipV="1">
          <a:off x="20434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812" name="楕円 811">
          <a:extLst>
            <a:ext uri="{FF2B5EF4-FFF2-40B4-BE49-F238E27FC236}">
              <a16:creationId xmlns:a16="http://schemas.microsoft.com/office/drawing/2014/main" id="{900A3B99-A9B6-4D4C-8DE4-E701085AF912}"/>
            </a:ext>
          </a:extLst>
        </xdr:cNvPr>
        <xdr:cNvSpPr/>
      </xdr:nvSpPr>
      <xdr:spPr>
        <a:xfrm>
          <a:off x="19494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19050</xdr:rowOff>
    </xdr:from>
    <xdr:to>
      <xdr:col>107</xdr:col>
      <xdr:colOff>50800</xdr:colOff>
      <xdr:row>84</xdr:row>
      <xdr:rowOff>19050</xdr:rowOff>
    </xdr:to>
    <xdr:cxnSp macro="">
      <xdr:nvCxnSpPr>
        <xdr:cNvPr id="813" name="直線コネクタ 812">
          <a:extLst>
            <a:ext uri="{FF2B5EF4-FFF2-40B4-BE49-F238E27FC236}">
              <a16:creationId xmlns:a16="http://schemas.microsoft.com/office/drawing/2014/main" id="{AB49829A-804E-4880-8084-1A51604570A1}"/>
            </a:ext>
          </a:extLst>
        </xdr:cNvPr>
        <xdr:cNvCxnSpPr/>
      </xdr:nvCxnSpPr>
      <xdr:spPr>
        <a:xfrm>
          <a:off x="19545300" y="1442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4" name="楕円 813">
          <a:extLst>
            <a:ext uri="{FF2B5EF4-FFF2-40B4-BE49-F238E27FC236}">
              <a16:creationId xmlns:a16="http://schemas.microsoft.com/office/drawing/2014/main" id="{5127AAFE-0ACC-4595-A994-1B63EEC442D6}"/>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19050</xdr:rowOff>
    </xdr:from>
    <xdr:to>
      <xdr:col>102</xdr:col>
      <xdr:colOff>114300</xdr:colOff>
      <xdr:row>84</xdr:row>
      <xdr:rowOff>38100</xdr:rowOff>
    </xdr:to>
    <xdr:cxnSp macro="">
      <xdr:nvCxnSpPr>
        <xdr:cNvPr id="815" name="直線コネクタ 814">
          <a:extLst>
            <a:ext uri="{FF2B5EF4-FFF2-40B4-BE49-F238E27FC236}">
              <a16:creationId xmlns:a16="http://schemas.microsoft.com/office/drawing/2014/main" id="{EAEB3597-DC6D-4297-BCAC-7B0467651BE4}"/>
            </a:ext>
          </a:extLst>
        </xdr:cNvPr>
        <xdr:cNvCxnSpPr/>
      </xdr:nvCxnSpPr>
      <xdr:spPr>
        <a:xfrm flipV="1">
          <a:off x="18656300" y="1442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6" name="n_1aveValue【児童館】&#10;一人当たり面積">
          <a:extLst>
            <a:ext uri="{FF2B5EF4-FFF2-40B4-BE49-F238E27FC236}">
              <a16:creationId xmlns:a16="http://schemas.microsoft.com/office/drawing/2014/main" id="{B0D5C481-AB1F-4192-BF33-A0A60810A477}"/>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17" name="n_2aveValue【児童館】&#10;一人当たり面積">
          <a:extLst>
            <a:ext uri="{FF2B5EF4-FFF2-40B4-BE49-F238E27FC236}">
              <a16:creationId xmlns:a16="http://schemas.microsoft.com/office/drawing/2014/main" id="{BAB65CFD-D779-4C64-BA1D-F341A60E4477}"/>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18" name="n_3aveValue【児童館】&#10;一人当たり面積">
          <a:extLst>
            <a:ext uri="{FF2B5EF4-FFF2-40B4-BE49-F238E27FC236}">
              <a16:creationId xmlns:a16="http://schemas.microsoft.com/office/drawing/2014/main" id="{20EA06FB-D517-4414-840C-024D1FECCC4F}"/>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19" name="n_4aveValue【児童館】&#10;一人当たり面積">
          <a:extLst>
            <a:ext uri="{FF2B5EF4-FFF2-40B4-BE49-F238E27FC236}">
              <a16:creationId xmlns:a16="http://schemas.microsoft.com/office/drawing/2014/main" id="{B75D7798-2641-4B88-8D20-90741E7BCE65}"/>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20" name="n_1mainValue【児童館】&#10;一人当たり面積">
          <a:extLst>
            <a:ext uri="{FF2B5EF4-FFF2-40B4-BE49-F238E27FC236}">
              <a16:creationId xmlns:a16="http://schemas.microsoft.com/office/drawing/2014/main" id="{A2A7561E-3521-419C-BF20-BDC09C1BEF71}"/>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821" name="n_2mainValue【児童館】&#10;一人当たり面積">
          <a:extLst>
            <a:ext uri="{FF2B5EF4-FFF2-40B4-BE49-F238E27FC236}">
              <a16:creationId xmlns:a16="http://schemas.microsoft.com/office/drawing/2014/main" id="{3D7AED68-57F3-4AC6-86D4-160C576DACBC}"/>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2" name="n_3mainValue【児童館】&#10;一人当たり面積">
          <a:extLst>
            <a:ext uri="{FF2B5EF4-FFF2-40B4-BE49-F238E27FC236}">
              <a16:creationId xmlns:a16="http://schemas.microsoft.com/office/drawing/2014/main" id="{1DC69BB2-B636-4B66-9E02-2ED2D93886C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23" name="n_4mainValue【児童館】&#10;一人当たり面積">
          <a:extLst>
            <a:ext uri="{FF2B5EF4-FFF2-40B4-BE49-F238E27FC236}">
              <a16:creationId xmlns:a16="http://schemas.microsoft.com/office/drawing/2014/main" id="{ED9F001A-13FC-41DE-875D-1AA2BE21111B}"/>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F831B37D-BD55-4B60-9A10-62E0737FD5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68108D95-FAF7-4A42-ADEC-4371FAA7F4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56623827-A168-4774-9B61-E4E38A6535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A5DFB846-E259-4B24-B956-D287ABE729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2E9DAD78-ADAE-459B-9D3C-31283B9DEA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1F299AD8-F993-49C9-8482-C05FCD3014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6CCE2BD3-1066-4812-93EF-845085975A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ECE6A438-D703-4D4E-B218-B569DE9634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B53A46BD-B913-4340-B384-1CBBB85C0A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36CDA9D9-6379-49C8-9446-DC221DEA59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461F425E-AFF0-43AC-8E5C-0157F9D73E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5" name="直線コネクタ 834">
          <a:extLst>
            <a:ext uri="{FF2B5EF4-FFF2-40B4-BE49-F238E27FC236}">
              <a16:creationId xmlns:a16="http://schemas.microsoft.com/office/drawing/2014/main" id="{A4266722-02D4-42B5-A327-D3D5AEB30F3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6" name="テキスト ボックス 835">
          <a:extLst>
            <a:ext uri="{FF2B5EF4-FFF2-40B4-BE49-F238E27FC236}">
              <a16:creationId xmlns:a16="http://schemas.microsoft.com/office/drawing/2014/main" id="{00904323-5335-4EC9-9733-201A5F27E3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7" name="直線コネクタ 836">
          <a:extLst>
            <a:ext uri="{FF2B5EF4-FFF2-40B4-BE49-F238E27FC236}">
              <a16:creationId xmlns:a16="http://schemas.microsoft.com/office/drawing/2014/main" id="{8D600FE0-DC37-4303-85DB-DA96629A98E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8" name="テキスト ボックス 837">
          <a:extLst>
            <a:ext uri="{FF2B5EF4-FFF2-40B4-BE49-F238E27FC236}">
              <a16:creationId xmlns:a16="http://schemas.microsoft.com/office/drawing/2014/main" id="{A535FB30-D219-4429-B60A-0F7ABF01AB8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9" name="直線コネクタ 838">
          <a:extLst>
            <a:ext uri="{FF2B5EF4-FFF2-40B4-BE49-F238E27FC236}">
              <a16:creationId xmlns:a16="http://schemas.microsoft.com/office/drawing/2014/main" id="{82E5F9F7-5C9E-4228-992C-8EF5424517A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0" name="テキスト ボックス 839">
          <a:extLst>
            <a:ext uri="{FF2B5EF4-FFF2-40B4-BE49-F238E27FC236}">
              <a16:creationId xmlns:a16="http://schemas.microsoft.com/office/drawing/2014/main" id="{059FFFA3-7D8F-4B49-96FA-A1CA2D24F33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1" name="直線コネクタ 840">
          <a:extLst>
            <a:ext uri="{FF2B5EF4-FFF2-40B4-BE49-F238E27FC236}">
              <a16:creationId xmlns:a16="http://schemas.microsoft.com/office/drawing/2014/main" id="{51580578-2456-437C-9624-886438982F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2" name="テキスト ボックス 841">
          <a:extLst>
            <a:ext uri="{FF2B5EF4-FFF2-40B4-BE49-F238E27FC236}">
              <a16:creationId xmlns:a16="http://schemas.microsoft.com/office/drawing/2014/main" id="{25CD8FFD-97F0-4720-AF5E-43150C987C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3" name="直線コネクタ 842">
          <a:extLst>
            <a:ext uri="{FF2B5EF4-FFF2-40B4-BE49-F238E27FC236}">
              <a16:creationId xmlns:a16="http://schemas.microsoft.com/office/drawing/2014/main" id="{1E4FB42B-7E5C-47E0-A8E7-DF27EAC9373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4" name="テキスト ボックス 843">
          <a:extLst>
            <a:ext uri="{FF2B5EF4-FFF2-40B4-BE49-F238E27FC236}">
              <a16:creationId xmlns:a16="http://schemas.microsoft.com/office/drawing/2014/main" id="{0EA38F61-4537-4C4C-B8CE-CFCE4B08E84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CCEE4F32-19FD-4E6B-8573-92904FCF78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6" name="テキスト ボックス 845">
          <a:extLst>
            <a:ext uri="{FF2B5EF4-FFF2-40B4-BE49-F238E27FC236}">
              <a16:creationId xmlns:a16="http://schemas.microsoft.com/office/drawing/2014/main" id="{8EDD782A-9EA6-41C6-9079-6F5B55AB02B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7" name="【公民館】&#10;有形固定資産減価償却率グラフ枠">
          <a:extLst>
            <a:ext uri="{FF2B5EF4-FFF2-40B4-BE49-F238E27FC236}">
              <a16:creationId xmlns:a16="http://schemas.microsoft.com/office/drawing/2014/main" id="{8C403398-461A-4F3A-B2E5-41C7059860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48" name="直線コネクタ 847">
          <a:extLst>
            <a:ext uri="{FF2B5EF4-FFF2-40B4-BE49-F238E27FC236}">
              <a16:creationId xmlns:a16="http://schemas.microsoft.com/office/drawing/2014/main" id="{4917633E-C2B7-447F-B1A1-E9F0602BF1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49" name="【公民館】&#10;有形固定資産減価償却率最小値テキスト">
          <a:extLst>
            <a:ext uri="{FF2B5EF4-FFF2-40B4-BE49-F238E27FC236}">
              <a16:creationId xmlns:a16="http://schemas.microsoft.com/office/drawing/2014/main" id="{D51D765D-FBDD-459C-9723-CFD455B0357F}"/>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0" name="直線コネクタ 849">
          <a:extLst>
            <a:ext uri="{FF2B5EF4-FFF2-40B4-BE49-F238E27FC236}">
              <a16:creationId xmlns:a16="http://schemas.microsoft.com/office/drawing/2014/main" id="{475B2DCB-0BA3-4D43-8FA6-4430EBE264D2}"/>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1" name="【公民館】&#10;有形固定資産減価償却率最大値テキスト">
          <a:extLst>
            <a:ext uri="{FF2B5EF4-FFF2-40B4-BE49-F238E27FC236}">
              <a16:creationId xmlns:a16="http://schemas.microsoft.com/office/drawing/2014/main" id="{03601678-B8D2-4515-B0EA-1B388B2AA2D5}"/>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52" name="直線コネクタ 851">
          <a:extLst>
            <a:ext uri="{FF2B5EF4-FFF2-40B4-BE49-F238E27FC236}">
              <a16:creationId xmlns:a16="http://schemas.microsoft.com/office/drawing/2014/main" id="{F67D6B8E-EE78-4701-9300-42E016E52283}"/>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853" name="【公民館】&#10;有形固定資産減価償却率平均値テキスト">
          <a:extLst>
            <a:ext uri="{FF2B5EF4-FFF2-40B4-BE49-F238E27FC236}">
              <a16:creationId xmlns:a16="http://schemas.microsoft.com/office/drawing/2014/main" id="{1757A021-C5CE-43FE-849E-700CE606A094}"/>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54" name="フローチャート: 判断 853">
          <a:extLst>
            <a:ext uri="{FF2B5EF4-FFF2-40B4-BE49-F238E27FC236}">
              <a16:creationId xmlns:a16="http://schemas.microsoft.com/office/drawing/2014/main" id="{E15ED098-5DEA-4F48-8DAC-E6CF13E7F25E}"/>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55" name="フローチャート: 判断 854">
          <a:extLst>
            <a:ext uri="{FF2B5EF4-FFF2-40B4-BE49-F238E27FC236}">
              <a16:creationId xmlns:a16="http://schemas.microsoft.com/office/drawing/2014/main" id="{C0CFD19E-5D0E-4ADB-9F0F-E7E71AA9D4E5}"/>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56" name="フローチャート: 判断 855">
          <a:extLst>
            <a:ext uri="{FF2B5EF4-FFF2-40B4-BE49-F238E27FC236}">
              <a16:creationId xmlns:a16="http://schemas.microsoft.com/office/drawing/2014/main" id="{2DD58051-E654-4AE7-BCFF-826CF80CD0B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57" name="フローチャート: 判断 856">
          <a:extLst>
            <a:ext uri="{FF2B5EF4-FFF2-40B4-BE49-F238E27FC236}">
              <a16:creationId xmlns:a16="http://schemas.microsoft.com/office/drawing/2014/main" id="{AF1773B4-9864-411C-B9A0-119AFD92FC17}"/>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58" name="フローチャート: 判断 857">
          <a:extLst>
            <a:ext uri="{FF2B5EF4-FFF2-40B4-BE49-F238E27FC236}">
              <a16:creationId xmlns:a16="http://schemas.microsoft.com/office/drawing/2014/main" id="{5DB142E1-66F1-4886-815C-A52701E56D17}"/>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278AFFD3-254C-4DBE-B4CA-E653534C94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3118A128-1E59-46F9-8A94-B1FB912F94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AAF58D55-3EB4-44E7-B365-1C5F0E0785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87B85785-BEC2-441A-9147-3D9CFB9880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E9018AA-861F-41D2-86EA-EEC4369C4C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55880</xdr:rowOff>
    </xdr:from>
    <xdr:to>
      <xdr:col>85</xdr:col>
      <xdr:colOff>177800</xdr:colOff>
      <xdr:row>105</xdr:row>
      <xdr:rowOff>157480</xdr:rowOff>
    </xdr:to>
    <xdr:sp macro="" textlink="">
      <xdr:nvSpPr>
        <xdr:cNvPr id="864" name="楕円 863">
          <a:extLst>
            <a:ext uri="{FF2B5EF4-FFF2-40B4-BE49-F238E27FC236}">
              <a16:creationId xmlns:a16="http://schemas.microsoft.com/office/drawing/2014/main" id="{92444802-C1F8-468C-9159-D06514BD9EAD}"/>
            </a:ext>
          </a:extLst>
        </xdr:cNvPr>
        <xdr:cNvSpPr/>
      </xdr:nvSpPr>
      <xdr:spPr>
        <a:xfrm>
          <a:off x="16268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34307</xdr:rowOff>
    </xdr:from>
    <xdr:ext cx="405111" cy="259045"/>
    <xdr:sp macro="" textlink="">
      <xdr:nvSpPr>
        <xdr:cNvPr id="865" name="【公民館】&#10;有形固定資産減価償却率該当値テキスト">
          <a:extLst>
            <a:ext uri="{FF2B5EF4-FFF2-40B4-BE49-F238E27FC236}">
              <a16:creationId xmlns:a16="http://schemas.microsoft.com/office/drawing/2014/main" id="{B11B3AA9-ADCC-4D67-827B-51EC6DB8DA4F}"/>
            </a:ext>
          </a:extLst>
        </xdr:cNvPr>
        <xdr:cNvSpPr txBox="1"/>
      </xdr:nvSpPr>
      <xdr:spPr>
        <a:xfrm>
          <a:off x="163576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866" name="楕円 865">
          <a:extLst>
            <a:ext uri="{FF2B5EF4-FFF2-40B4-BE49-F238E27FC236}">
              <a16:creationId xmlns:a16="http://schemas.microsoft.com/office/drawing/2014/main" id="{765D52F9-C387-41E2-9F44-A279DCE1C9ED}"/>
            </a:ext>
          </a:extLst>
        </xdr:cNvPr>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106680</xdr:rowOff>
    </xdr:to>
    <xdr:cxnSp macro="">
      <xdr:nvCxnSpPr>
        <xdr:cNvPr id="867" name="直線コネクタ 866">
          <a:extLst>
            <a:ext uri="{FF2B5EF4-FFF2-40B4-BE49-F238E27FC236}">
              <a16:creationId xmlns:a16="http://schemas.microsoft.com/office/drawing/2014/main" id="{2351D7FA-93DC-41B4-A82C-B57FACDA83A0}"/>
            </a:ext>
          </a:extLst>
        </xdr:cNvPr>
        <xdr:cNvCxnSpPr/>
      </xdr:nvCxnSpPr>
      <xdr:spPr>
        <a:xfrm>
          <a:off x="15481300" y="18068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868" name="楕円 867">
          <a:extLst>
            <a:ext uri="{FF2B5EF4-FFF2-40B4-BE49-F238E27FC236}">
              <a16:creationId xmlns:a16="http://schemas.microsoft.com/office/drawing/2014/main" id="{D1D80ED9-88CA-4C88-9E6E-21DF8FC66A94}"/>
            </a:ext>
          </a:extLst>
        </xdr:cNvPr>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66675</xdr:rowOff>
    </xdr:to>
    <xdr:cxnSp macro="">
      <xdr:nvCxnSpPr>
        <xdr:cNvPr id="869" name="直線コネクタ 868">
          <a:extLst>
            <a:ext uri="{FF2B5EF4-FFF2-40B4-BE49-F238E27FC236}">
              <a16:creationId xmlns:a16="http://schemas.microsoft.com/office/drawing/2014/main" id="{77EA1288-0F0B-42F9-8FDE-0197285C5D94}"/>
            </a:ext>
          </a:extLst>
        </xdr:cNvPr>
        <xdr:cNvCxnSpPr/>
      </xdr:nvCxnSpPr>
      <xdr:spPr>
        <a:xfrm>
          <a:off x="14592300" y="18028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70" name="楕円 869">
          <a:extLst>
            <a:ext uri="{FF2B5EF4-FFF2-40B4-BE49-F238E27FC236}">
              <a16:creationId xmlns:a16="http://schemas.microsoft.com/office/drawing/2014/main" id="{D2D1E1F4-7629-49AB-9DC6-6F4F7486D0D6}"/>
            </a:ext>
          </a:extLst>
        </xdr:cNvPr>
        <xdr:cNvSpPr/>
      </xdr:nvSpPr>
      <xdr:spPr>
        <a:xfrm>
          <a:off x="1365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158114</xdr:rowOff>
    </xdr:from>
    <xdr:to>
      <xdr:col>76</xdr:col>
      <xdr:colOff>114300</xdr:colOff>
      <xdr:row>105</xdr:row>
      <xdr:rowOff>26670</xdr:rowOff>
    </xdr:to>
    <xdr:cxnSp macro="">
      <xdr:nvCxnSpPr>
        <xdr:cNvPr id="871" name="直線コネクタ 870">
          <a:extLst>
            <a:ext uri="{FF2B5EF4-FFF2-40B4-BE49-F238E27FC236}">
              <a16:creationId xmlns:a16="http://schemas.microsoft.com/office/drawing/2014/main" id="{0539EF13-CD2C-4857-99BB-7F58BB6981DB}"/>
            </a:ext>
          </a:extLst>
        </xdr:cNvPr>
        <xdr:cNvCxnSpPr/>
      </xdr:nvCxnSpPr>
      <xdr:spPr>
        <a:xfrm>
          <a:off x="13703300" y="1798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65405</xdr:rowOff>
    </xdr:from>
    <xdr:to>
      <xdr:col>67</xdr:col>
      <xdr:colOff>101600</xdr:colOff>
      <xdr:row>104</xdr:row>
      <xdr:rowOff>167005</xdr:rowOff>
    </xdr:to>
    <xdr:sp macro="" textlink="">
      <xdr:nvSpPr>
        <xdr:cNvPr id="872" name="楕円 871">
          <a:extLst>
            <a:ext uri="{FF2B5EF4-FFF2-40B4-BE49-F238E27FC236}">
              <a16:creationId xmlns:a16="http://schemas.microsoft.com/office/drawing/2014/main" id="{177427D5-B444-42B7-A3B2-1BD52FE1851B}"/>
            </a:ext>
          </a:extLst>
        </xdr:cNvPr>
        <xdr:cNvSpPr/>
      </xdr:nvSpPr>
      <xdr:spPr>
        <a:xfrm>
          <a:off x="12763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116205</xdr:rowOff>
    </xdr:from>
    <xdr:to>
      <xdr:col>71</xdr:col>
      <xdr:colOff>177800</xdr:colOff>
      <xdr:row>104</xdr:row>
      <xdr:rowOff>158114</xdr:rowOff>
    </xdr:to>
    <xdr:cxnSp macro="">
      <xdr:nvCxnSpPr>
        <xdr:cNvPr id="873" name="直線コネクタ 872">
          <a:extLst>
            <a:ext uri="{FF2B5EF4-FFF2-40B4-BE49-F238E27FC236}">
              <a16:creationId xmlns:a16="http://schemas.microsoft.com/office/drawing/2014/main" id="{8CAE5BB4-B5B6-4722-96B7-0328FF1111C3}"/>
            </a:ext>
          </a:extLst>
        </xdr:cNvPr>
        <xdr:cNvCxnSpPr/>
      </xdr:nvCxnSpPr>
      <xdr:spPr>
        <a:xfrm>
          <a:off x="12814300" y="17947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874" name="n_1aveValue【公民館】&#10;有形固定資産減価償却率">
          <a:extLst>
            <a:ext uri="{FF2B5EF4-FFF2-40B4-BE49-F238E27FC236}">
              <a16:creationId xmlns:a16="http://schemas.microsoft.com/office/drawing/2014/main" id="{DFE39642-9BFE-4214-8B5E-1FC86B7BFAE8}"/>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75" name="n_2aveValue【公民館】&#10;有形固定資産減価償却率">
          <a:extLst>
            <a:ext uri="{FF2B5EF4-FFF2-40B4-BE49-F238E27FC236}">
              <a16:creationId xmlns:a16="http://schemas.microsoft.com/office/drawing/2014/main" id="{55FD0A83-FD32-4C36-892B-583A53822E2D}"/>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876" name="n_3aveValue【公民館】&#10;有形固定資産減価償却率">
          <a:extLst>
            <a:ext uri="{FF2B5EF4-FFF2-40B4-BE49-F238E27FC236}">
              <a16:creationId xmlns:a16="http://schemas.microsoft.com/office/drawing/2014/main" id="{65720EBA-9523-4B51-8786-87A45A2EB07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77" name="n_4aveValue【公民館】&#10;有形固定資産減価償却率">
          <a:extLst>
            <a:ext uri="{FF2B5EF4-FFF2-40B4-BE49-F238E27FC236}">
              <a16:creationId xmlns:a16="http://schemas.microsoft.com/office/drawing/2014/main" id="{CF2FA359-7163-4EC3-9B8B-228B5D49613C}"/>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108602</xdr:rowOff>
    </xdr:from>
    <xdr:ext cx="405111" cy="259045"/>
    <xdr:sp macro="" textlink="">
      <xdr:nvSpPr>
        <xdr:cNvPr id="878" name="n_1mainValue【公民館】&#10;有形固定資産減価償却率">
          <a:extLst>
            <a:ext uri="{FF2B5EF4-FFF2-40B4-BE49-F238E27FC236}">
              <a16:creationId xmlns:a16="http://schemas.microsoft.com/office/drawing/2014/main" id="{7F867A7E-76FD-4621-8539-A9705CB611A9}"/>
            </a:ext>
          </a:extLst>
        </xdr:cNvPr>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879" name="n_2mainValue【公民館】&#10;有形固定資産減価償却率">
          <a:extLst>
            <a:ext uri="{FF2B5EF4-FFF2-40B4-BE49-F238E27FC236}">
              <a16:creationId xmlns:a16="http://schemas.microsoft.com/office/drawing/2014/main" id="{3CF97D5A-A783-4F73-AE0E-A62726DEAD9D}"/>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80" name="n_3mainValue【公民館】&#10;有形固定資産減価償却率">
          <a:extLst>
            <a:ext uri="{FF2B5EF4-FFF2-40B4-BE49-F238E27FC236}">
              <a16:creationId xmlns:a16="http://schemas.microsoft.com/office/drawing/2014/main" id="{6ABDB400-C1B5-48E8-BA2B-15F98D0D158B}"/>
            </a:ext>
          </a:extLst>
        </xdr:cNvPr>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158132</xdr:rowOff>
    </xdr:from>
    <xdr:ext cx="405111" cy="259045"/>
    <xdr:sp macro="" textlink="">
      <xdr:nvSpPr>
        <xdr:cNvPr id="881" name="n_4mainValue【公民館】&#10;有形固定資産減価償却率">
          <a:extLst>
            <a:ext uri="{FF2B5EF4-FFF2-40B4-BE49-F238E27FC236}">
              <a16:creationId xmlns:a16="http://schemas.microsoft.com/office/drawing/2014/main" id="{1ED8D9BD-EE93-4B56-81A7-A13B4A329E50}"/>
            </a:ext>
          </a:extLst>
        </xdr:cNvPr>
        <xdr:cNvSpPr txBox="1"/>
      </xdr:nvSpPr>
      <xdr:spPr>
        <a:xfrm>
          <a:off x="12611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id="{F09AE9D8-E081-4BC3-B77E-E6B47458DE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id="{401856F3-E3CE-410B-8CC4-BD03FD3F03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id="{0CD8234F-2208-4BFD-917D-D08A90669E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id="{720FAE4B-519A-4014-A8FB-3096C07528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id="{02A43342-E675-469B-B6C4-3E014C6906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id="{247ABAC0-CEEF-45C8-9F91-0B9BCEA8646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id="{CB4B306D-AFDD-4044-9052-CA0813CAF0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id="{A603D09A-C3EB-4F0E-8896-E202729D9A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a:extLst>
            <a:ext uri="{FF2B5EF4-FFF2-40B4-BE49-F238E27FC236}">
              <a16:creationId xmlns:a16="http://schemas.microsoft.com/office/drawing/2014/main" id="{45C2D922-6DDB-4B41-8E0D-7EDBC0DDE7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id="{68E8C056-F8DD-4DA3-A1FE-C17D95881B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2" name="直線コネクタ 891">
          <a:extLst>
            <a:ext uri="{FF2B5EF4-FFF2-40B4-BE49-F238E27FC236}">
              <a16:creationId xmlns:a16="http://schemas.microsoft.com/office/drawing/2014/main" id="{971DD4B6-228C-4E6C-871B-A488690B769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3" name="テキスト ボックス 892">
          <a:extLst>
            <a:ext uri="{FF2B5EF4-FFF2-40B4-BE49-F238E27FC236}">
              <a16:creationId xmlns:a16="http://schemas.microsoft.com/office/drawing/2014/main" id="{1059F1EC-9CA3-49DA-807F-3F1DCBE6D24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4" name="直線コネクタ 893">
          <a:extLst>
            <a:ext uri="{FF2B5EF4-FFF2-40B4-BE49-F238E27FC236}">
              <a16:creationId xmlns:a16="http://schemas.microsoft.com/office/drawing/2014/main" id="{4F3EDB14-BF4C-404B-B63C-6FF243D605D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5" name="テキスト ボックス 894">
          <a:extLst>
            <a:ext uri="{FF2B5EF4-FFF2-40B4-BE49-F238E27FC236}">
              <a16:creationId xmlns:a16="http://schemas.microsoft.com/office/drawing/2014/main" id="{E74D4927-F99E-46AB-B017-B8F4EA8766B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6" name="直線コネクタ 895">
          <a:extLst>
            <a:ext uri="{FF2B5EF4-FFF2-40B4-BE49-F238E27FC236}">
              <a16:creationId xmlns:a16="http://schemas.microsoft.com/office/drawing/2014/main" id="{8BAABA45-D03F-48E1-A9AB-B5E745460FF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7" name="テキスト ボックス 896">
          <a:extLst>
            <a:ext uri="{FF2B5EF4-FFF2-40B4-BE49-F238E27FC236}">
              <a16:creationId xmlns:a16="http://schemas.microsoft.com/office/drawing/2014/main" id="{A3948F35-677B-402E-9B8F-299FE3C2093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8" name="直線コネクタ 897">
          <a:extLst>
            <a:ext uri="{FF2B5EF4-FFF2-40B4-BE49-F238E27FC236}">
              <a16:creationId xmlns:a16="http://schemas.microsoft.com/office/drawing/2014/main" id="{CF62D2B9-0CA6-4CC7-8146-B8117BC053F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9" name="テキスト ボックス 898">
          <a:extLst>
            <a:ext uri="{FF2B5EF4-FFF2-40B4-BE49-F238E27FC236}">
              <a16:creationId xmlns:a16="http://schemas.microsoft.com/office/drawing/2014/main" id="{5F55836C-631D-4875-95FF-E6039CB6F13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a:extLst>
            <a:ext uri="{FF2B5EF4-FFF2-40B4-BE49-F238E27FC236}">
              <a16:creationId xmlns:a16="http://schemas.microsoft.com/office/drawing/2014/main" id="{02AC2720-58EB-4E01-905E-AB5ACAE786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a:extLst>
            <a:ext uri="{FF2B5EF4-FFF2-40B4-BE49-F238E27FC236}">
              <a16:creationId xmlns:a16="http://schemas.microsoft.com/office/drawing/2014/main" id="{F725A037-4899-4ECE-A6EB-647352EC400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公民館】&#10;一人当たり面積グラフ枠">
          <a:extLst>
            <a:ext uri="{FF2B5EF4-FFF2-40B4-BE49-F238E27FC236}">
              <a16:creationId xmlns:a16="http://schemas.microsoft.com/office/drawing/2014/main" id="{B04C9404-7738-44DF-8801-27833C0E27C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03" name="直線コネクタ 902">
          <a:extLst>
            <a:ext uri="{FF2B5EF4-FFF2-40B4-BE49-F238E27FC236}">
              <a16:creationId xmlns:a16="http://schemas.microsoft.com/office/drawing/2014/main" id="{FA6C3EA1-5604-470A-8F37-73B08252EF5E}"/>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04" name="【公民館】&#10;一人当たり面積最小値テキスト">
          <a:extLst>
            <a:ext uri="{FF2B5EF4-FFF2-40B4-BE49-F238E27FC236}">
              <a16:creationId xmlns:a16="http://schemas.microsoft.com/office/drawing/2014/main" id="{CD30D2F3-F238-43D5-B1CD-0418272458B9}"/>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05" name="直線コネクタ 904">
          <a:extLst>
            <a:ext uri="{FF2B5EF4-FFF2-40B4-BE49-F238E27FC236}">
              <a16:creationId xmlns:a16="http://schemas.microsoft.com/office/drawing/2014/main" id="{E3B1ABD2-58E6-4340-9EBF-3FD4FF8BB194}"/>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06" name="【公民館】&#10;一人当たり面積最大値テキスト">
          <a:extLst>
            <a:ext uri="{FF2B5EF4-FFF2-40B4-BE49-F238E27FC236}">
              <a16:creationId xmlns:a16="http://schemas.microsoft.com/office/drawing/2014/main" id="{33FFF786-6596-4953-A0D0-0697434D9FCC}"/>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07" name="直線コネクタ 906">
          <a:extLst>
            <a:ext uri="{FF2B5EF4-FFF2-40B4-BE49-F238E27FC236}">
              <a16:creationId xmlns:a16="http://schemas.microsoft.com/office/drawing/2014/main" id="{8E1CA929-4997-4B51-86D2-358CB3989529}"/>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908" name="【公民館】&#10;一人当たり面積平均値テキスト">
          <a:extLst>
            <a:ext uri="{FF2B5EF4-FFF2-40B4-BE49-F238E27FC236}">
              <a16:creationId xmlns:a16="http://schemas.microsoft.com/office/drawing/2014/main" id="{3CE48CB5-7F7B-4F40-909E-4A0D4B8B331A}"/>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09" name="フローチャート: 判断 908">
          <a:extLst>
            <a:ext uri="{FF2B5EF4-FFF2-40B4-BE49-F238E27FC236}">
              <a16:creationId xmlns:a16="http://schemas.microsoft.com/office/drawing/2014/main" id="{5445FDE3-71EE-4949-BAB6-66D3484995BE}"/>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0" name="フローチャート: 判断 909">
          <a:extLst>
            <a:ext uri="{FF2B5EF4-FFF2-40B4-BE49-F238E27FC236}">
              <a16:creationId xmlns:a16="http://schemas.microsoft.com/office/drawing/2014/main" id="{8097A4B6-0F7B-4D58-89F8-51C4AB66749D}"/>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1" name="フローチャート: 判断 910">
          <a:extLst>
            <a:ext uri="{FF2B5EF4-FFF2-40B4-BE49-F238E27FC236}">
              <a16:creationId xmlns:a16="http://schemas.microsoft.com/office/drawing/2014/main" id="{E8BB0580-ACDF-45C7-9E94-B1FF598A5887}"/>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12" name="フローチャート: 判断 911">
          <a:extLst>
            <a:ext uri="{FF2B5EF4-FFF2-40B4-BE49-F238E27FC236}">
              <a16:creationId xmlns:a16="http://schemas.microsoft.com/office/drawing/2014/main" id="{E7C417BA-8944-43A7-BF35-FBC88F371914}"/>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13" name="フローチャート: 判断 912">
          <a:extLst>
            <a:ext uri="{FF2B5EF4-FFF2-40B4-BE49-F238E27FC236}">
              <a16:creationId xmlns:a16="http://schemas.microsoft.com/office/drawing/2014/main" id="{9281086D-48DA-4190-ABC4-5F07C94438C6}"/>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8E1AEDD9-0087-4649-B353-403C1673F6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9ED99BB0-7E5E-4F81-9F9B-4A3052D97D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BFBD28C-4981-4449-9415-85161259D0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35B9B469-5723-4A71-9F67-A8B6AE508E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D304512B-ECBC-40A7-8426-1D48F498E1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19" name="楕円 918">
          <a:extLst>
            <a:ext uri="{FF2B5EF4-FFF2-40B4-BE49-F238E27FC236}">
              <a16:creationId xmlns:a16="http://schemas.microsoft.com/office/drawing/2014/main" id="{C3371115-F1BC-432F-877A-D00010E2A88F}"/>
            </a:ext>
          </a:extLst>
        </xdr:cNvPr>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920" name="【公民館】&#10;一人当たり面積該当値テキスト">
          <a:extLst>
            <a:ext uri="{FF2B5EF4-FFF2-40B4-BE49-F238E27FC236}">
              <a16:creationId xmlns:a16="http://schemas.microsoft.com/office/drawing/2014/main" id="{C01670EC-EC0B-4C59-9AEE-28D8108BD3D9}"/>
            </a:ext>
          </a:extLst>
        </xdr:cNvPr>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20828</xdr:rowOff>
    </xdr:from>
    <xdr:to>
      <xdr:col>112</xdr:col>
      <xdr:colOff>38100</xdr:colOff>
      <xdr:row>105</xdr:row>
      <xdr:rowOff>122428</xdr:rowOff>
    </xdr:to>
    <xdr:sp macro="" textlink="">
      <xdr:nvSpPr>
        <xdr:cNvPr id="921" name="楕円 920">
          <a:extLst>
            <a:ext uri="{FF2B5EF4-FFF2-40B4-BE49-F238E27FC236}">
              <a16:creationId xmlns:a16="http://schemas.microsoft.com/office/drawing/2014/main" id="{60D089C4-D643-4394-9DE5-3E88DDBE4758}"/>
            </a:ext>
          </a:extLst>
        </xdr:cNvPr>
        <xdr:cNvSpPr/>
      </xdr:nvSpPr>
      <xdr:spPr>
        <a:xfrm>
          <a:off x="2127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71628</xdr:rowOff>
    </xdr:to>
    <xdr:cxnSp macro="">
      <xdr:nvCxnSpPr>
        <xdr:cNvPr id="922" name="直線コネクタ 921">
          <a:extLst>
            <a:ext uri="{FF2B5EF4-FFF2-40B4-BE49-F238E27FC236}">
              <a16:creationId xmlns:a16="http://schemas.microsoft.com/office/drawing/2014/main" id="{7B86F837-4A9A-4F53-B84D-46B0F450B66A}"/>
            </a:ext>
          </a:extLst>
        </xdr:cNvPr>
        <xdr:cNvCxnSpPr/>
      </xdr:nvCxnSpPr>
      <xdr:spPr>
        <a:xfrm flipV="1">
          <a:off x="21323300" y="180670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923" name="楕円 922">
          <a:extLst>
            <a:ext uri="{FF2B5EF4-FFF2-40B4-BE49-F238E27FC236}">
              <a16:creationId xmlns:a16="http://schemas.microsoft.com/office/drawing/2014/main" id="{D21AB83B-FEAA-4D5B-AB7C-32C2DAE8A35A}"/>
            </a:ext>
          </a:extLst>
        </xdr:cNvPr>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78487</xdr:rowOff>
    </xdr:to>
    <xdr:cxnSp macro="">
      <xdr:nvCxnSpPr>
        <xdr:cNvPr id="924" name="直線コネクタ 923">
          <a:extLst>
            <a:ext uri="{FF2B5EF4-FFF2-40B4-BE49-F238E27FC236}">
              <a16:creationId xmlns:a16="http://schemas.microsoft.com/office/drawing/2014/main" id="{9F12217D-CD4E-4F92-A960-FF15F7C4FC43}"/>
            </a:ext>
          </a:extLst>
        </xdr:cNvPr>
        <xdr:cNvCxnSpPr/>
      </xdr:nvCxnSpPr>
      <xdr:spPr>
        <a:xfrm flipV="1">
          <a:off x="20434300" y="1807387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25" name="楕円 924">
          <a:extLst>
            <a:ext uri="{FF2B5EF4-FFF2-40B4-BE49-F238E27FC236}">
              <a16:creationId xmlns:a16="http://schemas.microsoft.com/office/drawing/2014/main" id="{D66C3214-8E61-4DAC-B4CF-0471C0B6546C}"/>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78487</xdr:rowOff>
    </xdr:from>
    <xdr:to>
      <xdr:col>107</xdr:col>
      <xdr:colOff>50800</xdr:colOff>
      <xdr:row>105</xdr:row>
      <xdr:rowOff>87630</xdr:rowOff>
    </xdr:to>
    <xdr:cxnSp macro="">
      <xdr:nvCxnSpPr>
        <xdr:cNvPr id="926" name="直線コネクタ 925">
          <a:extLst>
            <a:ext uri="{FF2B5EF4-FFF2-40B4-BE49-F238E27FC236}">
              <a16:creationId xmlns:a16="http://schemas.microsoft.com/office/drawing/2014/main" id="{976B4E02-11FC-40F9-BB85-0FA9CC013D7B}"/>
            </a:ext>
          </a:extLst>
        </xdr:cNvPr>
        <xdr:cNvCxnSpPr/>
      </xdr:nvCxnSpPr>
      <xdr:spPr>
        <a:xfrm flipV="1">
          <a:off x="19545300" y="180807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18542</xdr:rowOff>
    </xdr:from>
    <xdr:to>
      <xdr:col>98</xdr:col>
      <xdr:colOff>38100</xdr:colOff>
      <xdr:row>104</xdr:row>
      <xdr:rowOff>120142</xdr:rowOff>
    </xdr:to>
    <xdr:sp macro="" textlink="">
      <xdr:nvSpPr>
        <xdr:cNvPr id="927" name="楕円 926">
          <a:extLst>
            <a:ext uri="{FF2B5EF4-FFF2-40B4-BE49-F238E27FC236}">
              <a16:creationId xmlns:a16="http://schemas.microsoft.com/office/drawing/2014/main" id="{922B6D63-0C24-4B3F-B023-8C7C248E062B}"/>
            </a:ext>
          </a:extLst>
        </xdr:cNvPr>
        <xdr:cNvSpPr/>
      </xdr:nvSpPr>
      <xdr:spPr>
        <a:xfrm>
          <a:off x="18605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69342</xdr:rowOff>
    </xdr:from>
    <xdr:to>
      <xdr:col>102</xdr:col>
      <xdr:colOff>114300</xdr:colOff>
      <xdr:row>105</xdr:row>
      <xdr:rowOff>87630</xdr:rowOff>
    </xdr:to>
    <xdr:cxnSp macro="">
      <xdr:nvCxnSpPr>
        <xdr:cNvPr id="928" name="直線コネクタ 927">
          <a:extLst>
            <a:ext uri="{FF2B5EF4-FFF2-40B4-BE49-F238E27FC236}">
              <a16:creationId xmlns:a16="http://schemas.microsoft.com/office/drawing/2014/main" id="{C61EDCA5-875D-4832-98BE-9260FBCD6205}"/>
            </a:ext>
          </a:extLst>
        </xdr:cNvPr>
        <xdr:cNvCxnSpPr/>
      </xdr:nvCxnSpPr>
      <xdr:spPr>
        <a:xfrm>
          <a:off x="18656300" y="17900142"/>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29" name="n_1aveValue【公民館】&#10;一人当たり面積">
          <a:extLst>
            <a:ext uri="{FF2B5EF4-FFF2-40B4-BE49-F238E27FC236}">
              <a16:creationId xmlns:a16="http://schemas.microsoft.com/office/drawing/2014/main" id="{581CF552-2737-4231-AE9D-B8EA1231D584}"/>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30" name="n_2aveValue【公民館】&#10;一人当たり面積">
          <a:extLst>
            <a:ext uri="{FF2B5EF4-FFF2-40B4-BE49-F238E27FC236}">
              <a16:creationId xmlns:a16="http://schemas.microsoft.com/office/drawing/2014/main" id="{1860E5C4-BF13-4165-BCA3-C35E90E8FEC3}"/>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31" name="n_3aveValue【公民館】&#10;一人当たり面積">
          <a:extLst>
            <a:ext uri="{FF2B5EF4-FFF2-40B4-BE49-F238E27FC236}">
              <a16:creationId xmlns:a16="http://schemas.microsoft.com/office/drawing/2014/main" id="{921444B9-6192-4A70-8C79-D322FA0B232B}"/>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932" name="n_4aveValue【公民館】&#10;一人当たり面積">
          <a:extLst>
            <a:ext uri="{FF2B5EF4-FFF2-40B4-BE49-F238E27FC236}">
              <a16:creationId xmlns:a16="http://schemas.microsoft.com/office/drawing/2014/main" id="{DB100C51-6371-4BE8-A555-A0D131B22148}"/>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138955</xdr:rowOff>
    </xdr:from>
    <xdr:ext cx="469744" cy="259045"/>
    <xdr:sp macro="" textlink="">
      <xdr:nvSpPr>
        <xdr:cNvPr id="933" name="n_1mainValue【公民館】&#10;一人当たり面積">
          <a:extLst>
            <a:ext uri="{FF2B5EF4-FFF2-40B4-BE49-F238E27FC236}">
              <a16:creationId xmlns:a16="http://schemas.microsoft.com/office/drawing/2014/main" id="{97FB3B02-FA6E-415E-8311-23C3A72B0501}"/>
            </a:ext>
          </a:extLst>
        </xdr:cNvPr>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145814</xdr:rowOff>
    </xdr:from>
    <xdr:ext cx="469744" cy="259045"/>
    <xdr:sp macro="" textlink="">
      <xdr:nvSpPr>
        <xdr:cNvPr id="934" name="n_2mainValue【公民館】&#10;一人当たり面積">
          <a:extLst>
            <a:ext uri="{FF2B5EF4-FFF2-40B4-BE49-F238E27FC236}">
              <a16:creationId xmlns:a16="http://schemas.microsoft.com/office/drawing/2014/main" id="{1803B078-64FF-4AFA-A1E8-17D507C6E266}"/>
            </a:ext>
          </a:extLst>
        </xdr:cNvPr>
        <xdr:cNvSpPr txBox="1"/>
      </xdr:nvSpPr>
      <xdr:spPr>
        <a:xfrm>
          <a:off x="20199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935" name="n_3mainValue【公民館】&#10;一人当たり面積">
          <a:extLst>
            <a:ext uri="{FF2B5EF4-FFF2-40B4-BE49-F238E27FC236}">
              <a16:creationId xmlns:a16="http://schemas.microsoft.com/office/drawing/2014/main" id="{681876BD-1118-4991-8B39-3C2977342B76}"/>
            </a:ext>
          </a:extLst>
        </xdr:cNvPr>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136669</xdr:rowOff>
    </xdr:from>
    <xdr:ext cx="469744" cy="259045"/>
    <xdr:sp macro="" textlink="">
      <xdr:nvSpPr>
        <xdr:cNvPr id="936" name="n_4mainValue【公民館】&#10;一人当たり面積">
          <a:extLst>
            <a:ext uri="{FF2B5EF4-FFF2-40B4-BE49-F238E27FC236}">
              <a16:creationId xmlns:a16="http://schemas.microsoft.com/office/drawing/2014/main" id="{925337FC-A3A0-47E8-A538-C0F2EC865133}"/>
            </a:ext>
          </a:extLst>
        </xdr:cNvPr>
        <xdr:cNvSpPr txBox="1"/>
      </xdr:nvSpPr>
      <xdr:spPr>
        <a:xfrm>
          <a:off x="184214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a:extLst>
            <a:ext uri="{FF2B5EF4-FFF2-40B4-BE49-F238E27FC236}">
              <a16:creationId xmlns:a16="http://schemas.microsoft.com/office/drawing/2014/main" id="{E0A9C53A-39D8-4F89-87B8-432548FD18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a:extLst>
            <a:ext uri="{FF2B5EF4-FFF2-40B4-BE49-F238E27FC236}">
              <a16:creationId xmlns:a16="http://schemas.microsoft.com/office/drawing/2014/main" id="{7D16832B-03A9-4983-B25E-1C5E7FE305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a:extLst>
            <a:ext uri="{FF2B5EF4-FFF2-40B4-BE49-F238E27FC236}">
              <a16:creationId xmlns:a16="http://schemas.microsoft.com/office/drawing/2014/main" id="{ED61D9F3-1E85-491A-B7EF-ADFC526AE3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有形固定資産減価償却率について、類似団体平均と比較して特に比率が高い施設は「公民館」、比率が低い施設は「港湾・漁港」となっている。</a:t>
          </a:r>
          <a:endParaRPr kumimoji="0" lang="en-US" altLang="ja-JP"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認定こども園・幼稚園・保育所」について、保育所は平成２８年度までに全て民間社会福祉法人へ譲渡している。幼稚園については、確認したところ平成３０年４月に民間社会福祉法人へ譲渡が完了していたが、固定資産台帳から除却されずに令和元年度から令和２年度まで資産として計上されていた。令和３年度の固定資産台帳更新時に資産の除却を行ったため、保有資産はゼロ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学校施設」について、有形固定資産減価償却率は類似団体とほぼ同水準であるが、現在老朽化が著しい小学校の改築や小学校の統廃合による建設工事を進めており、今後有形固定資産減価償却率は改善する見込みである。また既存施設については、由利本荘市公共施設等総合管理計画を踏まえながら適切な維持管理を行っていく。</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公営住宅」については、施設の多くが更新時期を迎え老朽化が著しい施設が多いことから、策定済の各「長寿命化計画」を基に、段階的に改修等を進めている。引き続き人口動向に応じた施設の廃止や解体、計画的な長寿命化を推進し、今後の施設整備及び改修内容について検討を重ねていく。</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「公民館」については、有形固定資産減価償却率が類似団体よりやや高い水準であるが、由利本荘市公共施設等総合管理計画により老朽化が著しい近隣施設や類似施設との集約や廃止を行っていく。</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46E036-7556-4064-9E30-03C1E63A8B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B7B0C8-9DFF-4063-92AD-60D21BFEDC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BA3B05-2889-4577-BDCD-673AAFA4FA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60CB74-198B-4077-BEEF-EF35175A4D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6DC9AD-62A3-45AE-A61D-CCC6DA62EC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FD937F-5E34-4E49-9EE3-56E6F54EA7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45C4E7-EE24-464D-988A-D2E5BD0F65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C29CFA-7574-43BE-8BBC-1060FE67EF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E9D84D-CEAC-463B-8A76-90D23FD291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D808B1-7F75-43AD-B142-A4BE66D544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112AC2-0E7A-457A-ADDD-0C4CFD2F2C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6F2AA9-499D-45C0-AEC8-922433F55D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B30503-E26C-4AC5-A409-B788108D08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8941C7-BBF3-47C3-86AA-20A290C0A1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B24D8E-00C4-4DCF-AF08-B491723612D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DD6F49-8809-4FF5-A7D9-6A452724D1C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71FEEF-E0A0-4D36-BAC9-F6D87A4718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6AA35A-FE0E-404A-B4D2-C3470A04AB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6406ED-1446-492E-9A1F-C402185F7F9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E49400-3A0A-460E-B382-5E715F8691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A2C69D-35F7-4C4A-BD29-2BC47B4194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A15A1E-71EE-4CE7-B309-3422F8A171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7F35AB-8263-42EA-8B6C-CAA3C6DA7B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FE0AFE-28EF-47C8-8E82-DD934BCF95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4CA297-156A-412F-9F02-C141BA7CD5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CAE915-882B-4A2C-B202-4242DEE3AAE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39C282-6C23-46D7-95D8-58B71AB89D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D2B190-A380-4BB1-82B5-92CD117032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1676AF-6EA6-4CBF-B118-65715E6990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C99417-FC63-4DCD-8D98-7B40C6A924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C64BF5-8629-4FC6-9E95-C1A7DC8254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B7A7E4-3A10-45B3-B77F-BABB60CBD4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7157FA-CBF5-4CAB-AEDA-16616723A1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404B7CA-D8DA-4874-AAAC-3C0D5AB70E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79ADC2-D6C7-4201-99EC-A1ABCDF129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EE5A91-4C09-4385-ADC2-775397B37E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650308F-FA08-47F6-81C7-9C9CF4600A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91FDEB-2255-4B45-B563-5B5CF13EDC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CA359E-A7A0-4D91-9848-1827332765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6F406D-F8E6-4C04-997C-9E7178C020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22DD02-A0FA-4F89-92D2-582D570D1A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D7B0C58-B8BC-435D-B29D-BC050BE60D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8D3F73F-FB80-4F14-82DA-EF17F2A5D42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995FF57-5581-4256-AF26-7D0AB9455DC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FFF915D-1E9E-4EE3-A1A6-9B574471F5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0EE4A6F-6678-4CE1-9223-57A3A2478FE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E13881-46C6-4124-84A0-0F7B10D8CBD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790B0B9-D227-4126-880A-3170C66F0DF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CE87024-4916-4D48-A768-6FF18B8CDA3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15CB31-7AD1-4DF7-8C88-D89EDED1C9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D35E114-E16F-4E0E-9270-564C6F28CE3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350D2A8-42F0-493A-9CAD-6135F0505E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4DB669F-B93A-472F-9ECC-24AB1914AB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CB5DB99-A10D-4A48-8528-0B590EAE4CC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663FCD6-03B4-480F-880A-0E6A8B6E3A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706501E-5B15-45AA-AC52-64F464A55F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45B2E30-DB06-4755-8E32-DCCAC81D81CF}"/>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E4FBC30-02CD-4C1E-A90C-7702D00A45B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A01BB2E-0303-4C73-BC64-0B989BE863E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C37057C6-87EB-4DBA-A349-CC886554221D}"/>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EE2F529E-B4CC-489D-8AEB-0871E4589DA4}"/>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BEFC3BBD-3B57-4C81-A5F0-B89A52C4AB64}"/>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FF706DF8-0E91-4318-911E-3ACEA4A72DF5}"/>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1D4405FF-DFAB-496C-A663-4298E77EE0EE}"/>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7BCA3533-EA37-4C3D-A5DE-CAB6A82A3AA3}"/>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BD037140-26E2-4ED9-8FBA-7D703A3B3F35}"/>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68947342-3081-474F-B338-032E29DBCF9D}"/>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2D8F45-C1DD-4854-B99C-AB363E7DF11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7E4388-812F-4F22-8CAF-8FE056634A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F4940B-06B1-4B58-9B40-C06CCD71F5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AEAAA6-79FA-4CE7-82A9-5A56707950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F6DB22E-A56E-48C2-A567-9A21AFDED4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926B1CEA-12E5-45A7-A46B-CF30EA1AEF4F}"/>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5" name="【図書館】&#10;有形固定資産減価償却率該当値テキスト">
          <a:extLst>
            <a:ext uri="{FF2B5EF4-FFF2-40B4-BE49-F238E27FC236}">
              <a16:creationId xmlns:a16="http://schemas.microsoft.com/office/drawing/2014/main" id="{388801C2-F439-4858-96EB-F2ACD138CD6E}"/>
            </a:ext>
          </a:extLst>
        </xdr:cNvPr>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xdr:rowOff>
    </xdr:from>
    <xdr:to>
      <xdr:col>20</xdr:col>
      <xdr:colOff>38100</xdr:colOff>
      <xdr:row>38</xdr:row>
      <xdr:rowOff>113937</xdr:rowOff>
    </xdr:to>
    <xdr:sp macro="" textlink="">
      <xdr:nvSpPr>
        <xdr:cNvPr id="76" name="楕円 75">
          <a:extLst>
            <a:ext uri="{FF2B5EF4-FFF2-40B4-BE49-F238E27FC236}">
              <a16:creationId xmlns:a16="http://schemas.microsoft.com/office/drawing/2014/main" id="{C46CEA4A-8E8F-404F-A498-DD4100E7567F}"/>
            </a:ext>
          </a:extLst>
        </xdr:cNvPr>
        <xdr:cNvSpPr/>
      </xdr:nvSpPr>
      <xdr:spPr>
        <a:xfrm>
          <a:off x="3746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63137</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C97E64FC-9054-44F0-B411-003E0DA01EAE}"/>
            </a:ext>
          </a:extLst>
        </xdr:cNvPr>
        <xdr:cNvCxnSpPr/>
      </xdr:nvCxnSpPr>
      <xdr:spPr>
        <a:xfrm>
          <a:off x="3797300" y="65782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8" name="楕円 77">
          <a:extLst>
            <a:ext uri="{FF2B5EF4-FFF2-40B4-BE49-F238E27FC236}">
              <a16:creationId xmlns:a16="http://schemas.microsoft.com/office/drawing/2014/main" id="{D3F98AB3-ACBF-4E31-ADAF-3895EA76263F}"/>
            </a:ext>
          </a:extLst>
        </xdr:cNvPr>
        <xdr:cNvSpPr/>
      </xdr:nvSpPr>
      <xdr:spPr>
        <a:xfrm>
          <a:off x="2857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xdr:rowOff>
    </xdr:from>
    <xdr:to>
      <xdr:col>19</xdr:col>
      <xdr:colOff>177800</xdr:colOff>
      <xdr:row>38</xdr:row>
      <xdr:rowOff>63137</xdr:rowOff>
    </xdr:to>
    <xdr:cxnSp macro="">
      <xdr:nvCxnSpPr>
        <xdr:cNvPr id="79" name="直線コネクタ 78">
          <a:extLst>
            <a:ext uri="{FF2B5EF4-FFF2-40B4-BE49-F238E27FC236}">
              <a16:creationId xmlns:a16="http://schemas.microsoft.com/office/drawing/2014/main" id="{F8BC21CE-01BF-4821-ABFA-65BB0D662CE7}"/>
            </a:ext>
          </a:extLst>
        </xdr:cNvPr>
        <xdr:cNvCxnSpPr/>
      </xdr:nvCxnSpPr>
      <xdr:spPr>
        <a:xfrm>
          <a:off x="2908300" y="65292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a:extLst>
            <a:ext uri="{FF2B5EF4-FFF2-40B4-BE49-F238E27FC236}">
              <a16:creationId xmlns:a16="http://schemas.microsoft.com/office/drawing/2014/main" id="{28F32394-0BF7-491E-AE90-1D92CA3A16D8}"/>
            </a:ext>
          </a:extLst>
        </xdr:cNvPr>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38</xdr:row>
      <xdr:rowOff>14151</xdr:rowOff>
    </xdr:to>
    <xdr:cxnSp macro="">
      <xdr:nvCxnSpPr>
        <xdr:cNvPr id="81" name="直線コネクタ 80">
          <a:extLst>
            <a:ext uri="{FF2B5EF4-FFF2-40B4-BE49-F238E27FC236}">
              <a16:creationId xmlns:a16="http://schemas.microsoft.com/office/drawing/2014/main" id="{D9C8440F-E3DA-4C90-A3F8-C55739FAB916}"/>
            </a:ext>
          </a:extLst>
        </xdr:cNvPr>
        <xdr:cNvCxnSpPr/>
      </xdr:nvCxnSpPr>
      <xdr:spPr>
        <a:xfrm>
          <a:off x="2019300" y="64818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38463</xdr:rowOff>
    </xdr:from>
    <xdr:to>
      <xdr:col>6</xdr:col>
      <xdr:colOff>38100</xdr:colOff>
      <xdr:row>37</xdr:row>
      <xdr:rowOff>140063</xdr:rowOff>
    </xdr:to>
    <xdr:sp macro="" textlink="">
      <xdr:nvSpPr>
        <xdr:cNvPr id="82" name="楕円 81">
          <a:extLst>
            <a:ext uri="{FF2B5EF4-FFF2-40B4-BE49-F238E27FC236}">
              <a16:creationId xmlns:a16="http://schemas.microsoft.com/office/drawing/2014/main" id="{722D1009-D780-4581-B66E-9ED9B96DC808}"/>
            </a:ext>
          </a:extLst>
        </xdr:cNvPr>
        <xdr:cNvSpPr/>
      </xdr:nvSpPr>
      <xdr:spPr>
        <a:xfrm>
          <a:off x="1079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89263</xdr:rowOff>
    </xdr:from>
    <xdr:to>
      <xdr:col>10</xdr:col>
      <xdr:colOff>114300</xdr:colOff>
      <xdr:row>37</xdr:row>
      <xdr:rowOff>138249</xdr:rowOff>
    </xdr:to>
    <xdr:cxnSp macro="">
      <xdr:nvCxnSpPr>
        <xdr:cNvPr id="83" name="直線コネクタ 82">
          <a:extLst>
            <a:ext uri="{FF2B5EF4-FFF2-40B4-BE49-F238E27FC236}">
              <a16:creationId xmlns:a16="http://schemas.microsoft.com/office/drawing/2014/main" id="{C088B2FA-742D-4EF4-8BFF-4823BCACBBCF}"/>
            </a:ext>
          </a:extLst>
        </xdr:cNvPr>
        <xdr:cNvCxnSpPr/>
      </xdr:nvCxnSpPr>
      <xdr:spPr>
        <a:xfrm>
          <a:off x="1130300" y="64329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4742D8C9-64A8-417E-B3AB-9229261731C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A548FA3A-CC70-4687-90BA-8B3660456DE2}"/>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DB2B9EEA-84E2-477A-ABED-C433732FFA4D}"/>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A3AFD9B0-3562-4991-89A8-C0A32F0D14C9}"/>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105064</xdr:rowOff>
    </xdr:from>
    <xdr:ext cx="405111" cy="259045"/>
    <xdr:sp macro="" textlink="">
      <xdr:nvSpPr>
        <xdr:cNvPr id="88" name="n_1mainValue【図書館】&#10;有形固定資産減価償却率">
          <a:extLst>
            <a:ext uri="{FF2B5EF4-FFF2-40B4-BE49-F238E27FC236}">
              <a16:creationId xmlns:a16="http://schemas.microsoft.com/office/drawing/2014/main" id="{C4EB9D40-774D-43E8-A9ED-E938762239AB}"/>
            </a:ext>
          </a:extLst>
        </xdr:cNvPr>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56078</xdr:rowOff>
    </xdr:from>
    <xdr:ext cx="405111" cy="259045"/>
    <xdr:sp macro="" textlink="">
      <xdr:nvSpPr>
        <xdr:cNvPr id="89" name="n_2mainValue【図書館】&#10;有形固定資産減価償却率">
          <a:extLst>
            <a:ext uri="{FF2B5EF4-FFF2-40B4-BE49-F238E27FC236}">
              <a16:creationId xmlns:a16="http://schemas.microsoft.com/office/drawing/2014/main" id="{6D03A4E2-01D6-4E1A-AE56-212271B4F976}"/>
            </a:ext>
          </a:extLst>
        </xdr:cNvPr>
        <xdr:cNvSpPr txBox="1"/>
      </xdr:nvSpPr>
      <xdr:spPr>
        <a:xfrm>
          <a:off x="2705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90" name="n_3mainValue【図書館】&#10;有形固定資産減価償却率">
          <a:extLst>
            <a:ext uri="{FF2B5EF4-FFF2-40B4-BE49-F238E27FC236}">
              <a16:creationId xmlns:a16="http://schemas.microsoft.com/office/drawing/2014/main" id="{D077AD55-9BB3-4A49-8455-786BC803B1A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C0CD9F5E-CC92-4712-9DA7-062BC058EB23}"/>
            </a:ext>
          </a:extLst>
        </xdr:cNvPr>
        <xdr:cNvSpPr txBox="1"/>
      </xdr:nvSpPr>
      <xdr:spPr>
        <a:xfrm>
          <a:off x="927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104320-A9B2-4DBE-8108-49C150B55F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E758C7D-970E-425E-8655-8D751C14F0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25F3E50-A973-4977-89E1-2120B2DC10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97C88FD-E221-40A8-BF94-5F224DAC8C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E32CB1F-C45D-4E41-B1C4-7843C2008A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87941E-4963-4BED-B453-A33F5562CD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5607700-C179-42C0-BBFA-E26ACE7687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4A98F61-F860-4967-88D4-80C95B4363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1C67BD3-985F-47D2-B80C-A6DF6CA7C7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FED39A5-6BD6-4E2D-BE2A-C0837D8391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4110E602-8231-456B-8275-7B8C41F2359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695DBDF8-3990-4CAB-B4CF-6216B1485B0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FFFE31C7-E445-4738-AED9-7BEAC472869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2E19DAB9-9B39-45ED-AA27-C8171E88822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2C733AF6-A95A-4080-A90E-3A23EB8218D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6F790F7-0523-487B-8B1C-CC7BB7E08C9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1BD6AAED-FB88-46BD-AD80-81BB67AE870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CA454B45-81C9-4009-A65B-9D3550FDA01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EBF4CC7-6FBE-4651-938A-C2AEE1FF67E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AC610235-EF5C-4D4B-94A9-55D75232A32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788CC1D4-0963-4BB8-A278-527B23CB76C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9ABB52FC-3287-497C-B49B-1AA8A2B957F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19973C1F-2F12-41B5-8993-F95D572901C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7E971E0C-35D5-4EA1-B177-97902D31A1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C7650498-24D5-496D-A1D3-1BF73B71580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3297EA12-A24D-44A6-A37B-5F33A82379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E200C7B2-4112-4627-8DFD-6224B08DAEFA}"/>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9B88022C-7EF3-467F-B4DE-04BED2E84B8E}"/>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82ED7172-7D7A-42A8-8927-3FCA32B1856C}"/>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9213670B-038E-47C3-B1A8-00451ECABA0B}"/>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B9A0BBD3-C9FD-4A0B-84AE-589780C35F74}"/>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8C4763B1-8C49-4D7E-9EB3-7EA5A49B50FE}"/>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7F1E1F71-7D9A-4CD5-980A-0042AB525185}"/>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E503DAFB-3AC2-469B-8F2A-3E7458232C60}"/>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2E9AADE3-EFA9-4754-A6AD-CDA7645A385B}"/>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B7FA64F2-4871-4EE3-8F0A-987323420163}"/>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32933380-259E-428C-8513-12BC1AD31631}"/>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9AD9428-530D-43F9-970B-50728131C5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876EF1F-D758-4443-A09E-38F10E9F2C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4FD3A76-A2FD-42E4-8297-06DAB81F4F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A9E2BAE-E733-4F8D-9C8C-42A314D07A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B4738B0F-FBDA-41BB-92A4-13731A9430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4" name="楕円 133">
          <a:extLst>
            <a:ext uri="{FF2B5EF4-FFF2-40B4-BE49-F238E27FC236}">
              <a16:creationId xmlns:a16="http://schemas.microsoft.com/office/drawing/2014/main" id="{B0B5CF29-F9B4-4DE5-94AF-1FCF3385B258}"/>
            </a:ext>
          </a:extLst>
        </xdr:cNvPr>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5" name="【図書館】&#10;一人当たり面積該当値テキスト">
          <a:extLst>
            <a:ext uri="{FF2B5EF4-FFF2-40B4-BE49-F238E27FC236}">
              <a16:creationId xmlns:a16="http://schemas.microsoft.com/office/drawing/2014/main" id="{4739BCF1-5D2A-4A8E-A9A1-90CFB0BEE958}"/>
            </a:ext>
          </a:extLst>
        </xdr:cNvPr>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164193</xdr:rowOff>
    </xdr:from>
    <xdr:to>
      <xdr:col>50</xdr:col>
      <xdr:colOff>165100</xdr:colOff>
      <xdr:row>42</xdr:row>
      <xdr:rowOff>94343</xdr:rowOff>
    </xdr:to>
    <xdr:sp macro="" textlink="">
      <xdr:nvSpPr>
        <xdr:cNvPr id="136" name="楕円 135">
          <a:extLst>
            <a:ext uri="{FF2B5EF4-FFF2-40B4-BE49-F238E27FC236}">
              <a16:creationId xmlns:a16="http://schemas.microsoft.com/office/drawing/2014/main" id="{4AD02E48-A931-46A8-9121-AAC9DE7F92D7}"/>
            </a:ext>
          </a:extLst>
        </xdr:cNvPr>
        <xdr:cNvSpPr/>
      </xdr:nvSpPr>
      <xdr:spPr>
        <a:xfrm>
          <a:off x="9588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43543</xdr:rowOff>
    </xdr:to>
    <xdr:cxnSp macro="">
      <xdr:nvCxnSpPr>
        <xdr:cNvPr id="137" name="直線コネクタ 136">
          <a:extLst>
            <a:ext uri="{FF2B5EF4-FFF2-40B4-BE49-F238E27FC236}">
              <a16:creationId xmlns:a16="http://schemas.microsoft.com/office/drawing/2014/main" id="{6F67AE05-CBF7-49C9-BC0F-C629B0B84C09}"/>
            </a:ext>
          </a:extLst>
        </xdr:cNvPr>
        <xdr:cNvCxnSpPr/>
      </xdr:nvCxnSpPr>
      <xdr:spPr>
        <a:xfrm flipV="1">
          <a:off x="9639300" y="7228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38" name="楕円 137">
          <a:extLst>
            <a:ext uri="{FF2B5EF4-FFF2-40B4-BE49-F238E27FC236}">
              <a16:creationId xmlns:a16="http://schemas.microsoft.com/office/drawing/2014/main" id="{FEE5058D-DF8F-47CA-AB05-3CAF1029C5AE}"/>
            </a:ext>
          </a:extLst>
        </xdr:cNvPr>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43543</xdr:rowOff>
    </xdr:from>
    <xdr:to>
      <xdr:col>50</xdr:col>
      <xdr:colOff>114300</xdr:colOff>
      <xdr:row>42</xdr:row>
      <xdr:rowOff>43543</xdr:rowOff>
    </xdr:to>
    <xdr:cxnSp macro="">
      <xdr:nvCxnSpPr>
        <xdr:cNvPr id="139" name="直線コネクタ 138">
          <a:extLst>
            <a:ext uri="{FF2B5EF4-FFF2-40B4-BE49-F238E27FC236}">
              <a16:creationId xmlns:a16="http://schemas.microsoft.com/office/drawing/2014/main" id="{817FCB10-51A9-4FD4-8386-66610EAD8221}"/>
            </a:ext>
          </a:extLst>
        </xdr:cNvPr>
        <xdr:cNvCxnSpPr/>
      </xdr:nvCxnSpPr>
      <xdr:spPr>
        <a:xfrm>
          <a:off x="8750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9072</xdr:rowOff>
    </xdr:from>
    <xdr:to>
      <xdr:col>41</xdr:col>
      <xdr:colOff>101600</xdr:colOff>
      <xdr:row>42</xdr:row>
      <xdr:rowOff>110672</xdr:rowOff>
    </xdr:to>
    <xdr:sp macro="" textlink="">
      <xdr:nvSpPr>
        <xdr:cNvPr id="140" name="楕円 139">
          <a:extLst>
            <a:ext uri="{FF2B5EF4-FFF2-40B4-BE49-F238E27FC236}">
              <a16:creationId xmlns:a16="http://schemas.microsoft.com/office/drawing/2014/main" id="{076D73D8-E66C-45DA-8AF7-D9A916311270}"/>
            </a:ext>
          </a:extLst>
        </xdr:cNvPr>
        <xdr:cNvSpPr/>
      </xdr:nvSpPr>
      <xdr:spPr>
        <a:xfrm>
          <a:off x="7810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59872</xdr:rowOff>
    </xdr:to>
    <xdr:cxnSp macro="">
      <xdr:nvCxnSpPr>
        <xdr:cNvPr id="141" name="直線コネクタ 140">
          <a:extLst>
            <a:ext uri="{FF2B5EF4-FFF2-40B4-BE49-F238E27FC236}">
              <a16:creationId xmlns:a16="http://schemas.microsoft.com/office/drawing/2014/main" id="{CE5D0BBC-A1D3-4248-B9D1-8672F20CD48E}"/>
            </a:ext>
          </a:extLst>
        </xdr:cNvPr>
        <xdr:cNvCxnSpPr/>
      </xdr:nvCxnSpPr>
      <xdr:spPr>
        <a:xfrm flipV="1">
          <a:off x="7861300" y="7244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9072</xdr:rowOff>
    </xdr:from>
    <xdr:to>
      <xdr:col>36</xdr:col>
      <xdr:colOff>165100</xdr:colOff>
      <xdr:row>42</xdr:row>
      <xdr:rowOff>110672</xdr:rowOff>
    </xdr:to>
    <xdr:sp macro="" textlink="">
      <xdr:nvSpPr>
        <xdr:cNvPr id="142" name="楕円 141">
          <a:extLst>
            <a:ext uri="{FF2B5EF4-FFF2-40B4-BE49-F238E27FC236}">
              <a16:creationId xmlns:a16="http://schemas.microsoft.com/office/drawing/2014/main" id="{D81079F5-D57E-4D98-8CB5-29590B97DF2E}"/>
            </a:ext>
          </a:extLst>
        </xdr:cNvPr>
        <xdr:cNvSpPr/>
      </xdr:nvSpPr>
      <xdr:spPr>
        <a:xfrm>
          <a:off x="6921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59872</xdr:rowOff>
    </xdr:from>
    <xdr:to>
      <xdr:col>41</xdr:col>
      <xdr:colOff>50800</xdr:colOff>
      <xdr:row>42</xdr:row>
      <xdr:rowOff>59872</xdr:rowOff>
    </xdr:to>
    <xdr:cxnSp macro="">
      <xdr:nvCxnSpPr>
        <xdr:cNvPr id="143" name="直線コネクタ 142">
          <a:extLst>
            <a:ext uri="{FF2B5EF4-FFF2-40B4-BE49-F238E27FC236}">
              <a16:creationId xmlns:a16="http://schemas.microsoft.com/office/drawing/2014/main" id="{C94344F3-A8C1-4240-B11F-9C5EEF1B0098}"/>
            </a:ext>
          </a:extLst>
        </xdr:cNvPr>
        <xdr:cNvCxnSpPr/>
      </xdr:nvCxnSpPr>
      <xdr:spPr>
        <a:xfrm>
          <a:off x="69723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8B8B8F8F-3482-4BBC-B6AE-6EA18D720100}"/>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3A6E5BE2-3B1B-40D2-85DD-08D2B16869F2}"/>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FF6EBE23-691A-417C-B963-E9392335E430}"/>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F8FF65BF-0B8B-4093-A2D8-BB946C9942B0}"/>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85470</xdr:rowOff>
    </xdr:from>
    <xdr:ext cx="469744" cy="259045"/>
    <xdr:sp macro="" textlink="">
      <xdr:nvSpPr>
        <xdr:cNvPr id="148" name="n_1mainValue【図書館】&#10;一人当たり面積">
          <a:extLst>
            <a:ext uri="{FF2B5EF4-FFF2-40B4-BE49-F238E27FC236}">
              <a16:creationId xmlns:a16="http://schemas.microsoft.com/office/drawing/2014/main" id="{1CE9F566-041A-492B-B53A-C9C7C15FE026}"/>
            </a:ext>
          </a:extLst>
        </xdr:cNvPr>
        <xdr:cNvSpPr txBox="1"/>
      </xdr:nvSpPr>
      <xdr:spPr>
        <a:xfrm>
          <a:off x="9391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49" name="n_2mainValue【図書館】&#10;一人当たり面積">
          <a:extLst>
            <a:ext uri="{FF2B5EF4-FFF2-40B4-BE49-F238E27FC236}">
              <a16:creationId xmlns:a16="http://schemas.microsoft.com/office/drawing/2014/main" id="{79EA5619-DCD5-41BE-9FC7-55283E9C4408}"/>
            </a:ext>
          </a:extLst>
        </xdr:cNvPr>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101799</xdr:rowOff>
    </xdr:from>
    <xdr:ext cx="469744" cy="259045"/>
    <xdr:sp macro="" textlink="">
      <xdr:nvSpPr>
        <xdr:cNvPr id="150" name="n_3mainValue【図書館】&#10;一人当たり面積">
          <a:extLst>
            <a:ext uri="{FF2B5EF4-FFF2-40B4-BE49-F238E27FC236}">
              <a16:creationId xmlns:a16="http://schemas.microsoft.com/office/drawing/2014/main" id="{70EAECE2-D4EE-422F-B653-4E721A3B26E7}"/>
            </a:ext>
          </a:extLst>
        </xdr:cNvPr>
        <xdr:cNvSpPr txBox="1"/>
      </xdr:nvSpPr>
      <xdr:spPr>
        <a:xfrm>
          <a:off x="7626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101799</xdr:rowOff>
    </xdr:from>
    <xdr:ext cx="469744" cy="259045"/>
    <xdr:sp macro="" textlink="">
      <xdr:nvSpPr>
        <xdr:cNvPr id="151" name="n_4mainValue【図書館】&#10;一人当たり面積">
          <a:extLst>
            <a:ext uri="{FF2B5EF4-FFF2-40B4-BE49-F238E27FC236}">
              <a16:creationId xmlns:a16="http://schemas.microsoft.com/office/drawing/2014/main" id="{EDE94C72-83AA-48E8-B32F-DC0CB5674F6C}"/>
            </a:ext>
          </a:extLst>
        </xdr:cNvPr>
        <xdr:cNvSpPr txBox="1"/>
      </xdr:nvSpPr>
      <xdr:spPr>
        <a:xfrm>
          <a:off x="6737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8F77EDD9-5A45-402B-B423-707C4E29D8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64B1521-8B55-4CC0-8F62-F72A8C887F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AAF357CF-038A-497E-93B6-0B8E2B6C8D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3AE9FDE3-0502-47D3-824A-9B7F65140A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3EE73E69-0C69-4852-AF75-0CAD41FADF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5F0B296F-168D-43B3-853C-5A55ADE89E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4B32A7D8-DF22-4F2B-A93E-B49328A8B6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60EACDC8-FBE9-40DA-8A1D-B26C2297A5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18CC0112-458E-49DF-9FB0-A8E6C38287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F4546A15-44F6-4356-832B-184E1B70FA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43F5D694-CE90-49B7-8CF8-CB9FFE871C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10B6FFFA-35C5-4EA2-B722-76AFD93545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E9118407-B5EB-4D8B-9BB2-97B38ABF677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63E01B65-29F4-4CFE-B1A4-DFA9F24B02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9F5B120F-B123-4781-95C4-7069EAA653B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D5E67F97-8681-4597-A8C2-F1F8E353A1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C5B2364-FAB6-4FF8-894A-63490446F7C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77AECFCC-6E3E-4EE2-8E19-630E49DDD8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CEF1BF99-BB83-4ABD-A2D4-D2546F69956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D6E29C62-BFCC-44AF-AEF1-5D6127F09A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FC0F39F9-C56A-408D-A9B7-89D2BD880D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6D6E11F-6D86-416A-9358-04E1186E70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4BB44A14-7C4A-4D44-9202-D35F1228178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B05F1CCF-3212-4E80-BE57-031E23796D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D2F591F8-533A-44EC-BC6A-9FA6AF27EFBE}"/>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548CE11C-8AA4-4D9B-9937-B6D7611802E5}"/>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9A37C556-A412-42F4-A8D2-C6F36891670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CBC03D61-8387-40B2-861B-EAAD508376DB}"/>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B02A666B-9DAD-42BB-84AA-EE15EF1209CC}"/>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B9F0DFB9-14EE-4FCD-9F6F-089277F3202A}"/>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75DE08A-0DD3-4C33-A7A5-3807F1A1DE23}"/>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339EE394-89E6-4229-9186-96106C00967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86617609-FD11-4236-BADE-8B4AF79BEF12}"/>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85746A95-E8B8-4AEF-8E1C-A64C8B4DC544}"/>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7E59984E-2FA8-45D5-AB67-72140C46E65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C7D6C05-C481-48B4-9552-82642FB63C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B23F69-C550-4CD7-BB1A-0DAD8FDEAB5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94CEC3D-3980-4A5B-94EF-2A54BA88A0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D84C0AB-660B-40AD-8314-A2E8A0F0E3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5814DD8-B275-4D8D-9546-B6228B5F65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92" name="楕円 191">
          <a:extLst>
            <a:ext uri="{FF2B5EF4-FFF2-40B4-BE49-F238E27FC236}">
              <a16:creationId xmlns:a16="http://schemas.microsoft.com/office/drawing/2014/main" id="{3EA6D35F-B563-4293-9EF2-AF3C7BE59F05}"/>
            </a:ext>
          </a:extLst>
        </xdr:cNvPr>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2DC80B83-4952-48F2-B9F3-AD975EAE91DD}"/>
            </a:ext>
          </a:extLst>
        </xdr:cNvPr>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4" name="楕円 193">
          <a:extLst>
            <a:ext uri="{FF2B5EF4-FFF2-40B4-BE49-F238E27FC236}">
              <a16:creationId xmlns:a16="http://schemas.microsoft.com/office/drawing/2014/main" id="{28E70F05-F27A-487C-BBE2-895AA0AB53E8}"/>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61</xdr:row>
      <xdr:rowOff>45720</xdr:rowOff>
    </xdr:to>
    <xdr:cxnSp macro="">
      <xdr:nvCxnSpPr>
        <xdr:cNvPr id="195" name="直線コネクタ 194">
          <a:extLst>
            <a:ext uri="{FF2B5EF4-FFF2-40B4-BE49-F238E27FC236}">
              <a16:creationId xmlns:a16="http://schemas.microsoft.com/office/drawing/2014/main" id="{1F1698AC-C1E3-49A1-A540-F56FD04A142C}"/>
            </a:ext>
          </a:extLst>
        </xdr:cNvPr>
        <xdr:cNvCxnSpPr/>
      </xdr:nvCxnSpPr>
      <xdr:spPr>
        <a:xfrm flipV="1">
          <a:off x="3797300" y="9879330"/>
          <a:ext cx="8382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130175</xdr:rowOff>
    </xdr:from>
    <xdr:to>
      <xdr:col>15</xdr:col>
      <xdr:colOff>101600</xdr:colOff>
      <xdr:row>61</xdr:row>
      <xdr:rowOff>60325</xdr:rowOff>
    </xdr:to>
    <xdr:sp macro="" textlink="">
      <xdr:nvSpPr>
        <xdr:cNvPr id="196" name="楕円 195">
          <a:extLst>
            <a:ext uri="{FF2B5EF4-FFF2-40B4-BE49-F238E27FC236}">
              <a16:creationId xmlns:a16="http://schemas.microsoft.com/office/drawing/2014/main" id="{F9DDAB13-D9A9-4595-A4B9-748DFDE26129}"/>
            </a:ext>
          </a:extLst>
        </xdr:cNvPr>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45720</xdr:rowOff>
    </xdr:to>
    <xdr:cxnSp macro="">
      <xdr:nvCxnSpPr>
        <xdr:cNvPr id="197" name="直線コネクタ 196">
          <a:extLst>
            <a:ext uri="{FF2B5EF4-FFF2-40B4-BE49-F238E27FC236}">
              <a16:creationId xmlns:a16="http://schemas.microsoft.com/office/drawing/2014/main" id="{FC1CEB86-FDD7-4403-9FD2-6A9EC6C517C4}"/>
            </a:ext>
          </a:extLst>
        </xdr:cNvPr>
        <xdr:cNvCxnSpPr/>
      </xdr:nvCxnSpPr>
      <xdr:spPr>
        <a:xfrm>
          <a:off x="2908300" y="10467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8" name="楕円 197">
          <a:extLst>
            <a:ext uri="{FF2B5EF4-FFF2-40B4-BE49-F238E27FC236}">
              <a16:creationId xmlns:a16="http://schemas.microsoft.com/office/drawing/2014/main" id="{EF008513-6ACE-4334-9922-A0C0A52A6196}"/>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9525</xdr:rowOff>
    </xdr:to>
    <xdr:cxnSp macro="">
      <xdr:nvCxnSpPr>
        <xdr:cNvPr id="199" name="直線コネクタ 198">
          <a:extLst>
            <a:ext uri="{FF2B5EF4-FFF2-40B4-BE49-F238E27FC236}">
              <a16:creationId xmlns:a16="http://schemas.microsoft.com/office/drawing/2014/main" id="{12D45308-8641-4777-9836-BED8442DABBC}"/>
            </a:ext>
          </a:extLst>
        </xdr:cNvPr>
        <xdr:cNvCxnSpPr/>
      </xdr:nvCxnSpPr>
      <xdr:spPr>
        <a:xfrm>
          <a:off x="2019300" y="104241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53975</xdr:rowOff>
    </xdr:from>
    <xdr:to>
      <xdr:col>6</xdr:col>
      <xdr:colOff>38100</xdr:colOff>
      <xdr:row>60</xdr:row>
      <xdr:rowOff>155575</xdr:rowOff>
    </xdr:to>
    <xdr:sp macro="" textlink="">
      <xdr:nvSpPr>
        <xdr:cNvPr id="200" name="楕円 199">
          <a:extLst>
            <a:ext uri="{FF2B5EF4-FFF2-40B4-BE49-F238E27FC236}">
              <a16:creationId xmlns:a16="http://schemas.microsoft.com/office/drawing/2014/main" id="{CE698EDA-9B40-44BC-A16B-8730294690C6}"/>
            </a:ext>
          </a:extLst>
        </xdr:cNvPr>
        <xdr:cNvSpPr/>
      </xdr:nvSpPr>
      <xdr:spPr>
        <a:xfrm>
          <a:off x="1079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137160</xdr:rowOff>
    </xdr:to>
    <xdr:cxnSp macro="">
      <xdr:nvCxnSpPr>
        <xdr:cNvPr id="201" name="直線コネクタ 200">
          <a:extLst>
            <a:ext uri="{FF2B5EF4-FFF2-40B4-BE49-F238E27FC236}">
              <a16:creationId xmlns:a16="http://schemas.microsoft.com/office/drawing/2014/main" id="{4BF689E4-7D0A-45FE-995A-6EE656AD1D20}"/>
            </a:ext>
          </a:extLst>
        </xdr:cNvPr>
        <xdr:cNvCxnSpPr/>
      </xdr:nvCxnSpPr>
      <xdr:spPr>
        <a:xfrm>
          <a:off x="1130300" y="1039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5F19F157-A425-489A-9CFE-4392C92E653F}"/>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FD73BDAE-4E2E-49CA-949A-31E50A51EDE7}"/>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9C58034D-6C1F-4518-BD1B-4D58727B84A4}"/>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74A2E100-C02D-44E2-BABB-CEBAFE4F6944}"/>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6" name="n_1mainValue【体育館・プール】&#10;有形固定資産減価償却率">
          <a:extLst>
            <a:ext uri="{FF2B5EF4-FFF2-40B4-BE49-F238E27FC236}">
              <a16:creationId xmlns:a16="http://schemas.microsoft.com/office/drawing/2014/main" id="{3F025BB1-7BC5-4B9C-AE6C-452ECF0D90FE}"/>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207" name="n_2mainValue【体育館・プール】&#10;有形固定資産減価償却率">
          <a:extLst>
            <a:ext uri="{FF2B5EF4-FFF2-40B4-BE49-F238E27FC236}">
              <a16:creationId xmlns:a16="http://schemas.microsoft.com/office/drawing/2014/main" id="{EFDF05CB-31A6-487C-B45C-BB7CDCA37DED}"/>
            </a:ext>
          </a:extLst>
        </xdr:cNvPr>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8" name="n_3mainValue【体育館・プール】&#10;有形固定資産減価償却率">
          <a:extLst>
            <a:ext uri="{FF2B5EF4-FFF2-40B4-BE49-F238E27FC236}">
              <a16:creationId xmlns:a16="http://schemas.microsoft.com/office/drawing/2014/main" id="{D221FFA9-7369-4623-88E8-635B507966EA}"/>
            </a:ext>
          </a:extLst>
        </xdr:cNvPr>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146702</xdr:rowOff>
    </xdr:from>
    <xdr:ext cx="405111" cy="259045"/>
    <xdr:sp macro="" textlink="">
      <xdr:nvSpPr>
        <xdr:cNvPr id="209" name="n_4mainValue【体育館・プール】&#10;有形固定資産減価償却率">
          <a:extLst>
            <a:ext uri="{FF2B5EF4-FFF2-40B4-BE49-F238E27FC236}">
              <a16:creationId xmlns:a16="http://schemas.microsoft.com/office/drawing/2014/main" id="{E4C47C00-AB5D-41A5-9436-88C5A7350B4B}"/>
            </a:ext>
          </a:extLst>
        </xdr:cNvPr>
        <xdr:cNvSpPr txBox="1"/>
      </xdr:nvSpPr>
      <xdr:spPr>
        <a:xfrm>
          <a:off x="927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6960E898-7EA4-430C-93E0-756A62CD8C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251B15A5-ABF7-41C5-870D-348C1A3B7A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7C84164D-39EB-4281-B3B4-2C2C2AC755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3AB6D7B6-CB28-48C8-B310-A27E094E5E0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B5EBBEA0-1F53-40CB-BCAD-FD5ED6693B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8F5C987-D520-47D2-9C4F-777BB4D2707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2C5F7162-6D71-4044-8E89-EA1E02B691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A2246A43-BA70-45A4-8FF1-7CBB9326E2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B720A6D8-8CFF-4C7B-8AFB-16379EBA94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EEBFF2B-CEE6-4189-ABF0-E7DB8CDD90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5FCCA67F-4CB1-4503-85EE-6E300777DA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527E0239-DEC7-4646-8855-A17E23EA99A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4720887-3421-4399-B17D-7DCFD5F19EF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DD4C4422-7F46-435A-9A48-A18FB337FE1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9ACE187E-57E8-493D-AA53-3D56B43030F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F1F9F4FD-B3D3-4E9E-A799-656C06ADC08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BBFA33B9-2169-4760-BB9D-585E8C7DAD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8E55986B-3B89-4523-8D20-3587AD48961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B031FE45-A582-4C91-AE9B-7F3F3CDD10F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9ECF00DB-A1F5-41F7-9B0E-DB6C64A6B2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5525F8C4-E391-43B3-A970-2CE4BC306B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25F9EDE1-90D2-4A1D-A0F5-879A87C760E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F6763429-F681-4CC4-AE69-71031B2953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4FA6949-68CF-44A9-A782-45ED8B100649}"/>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51C962E5-0CC3-45C0-98EF-68103F6D4F63}"/>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6D9D479C-DD8D-45A6-AD37-6E701451F1D7}"/>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807BB77E-9FD1-4516-A9E4-A71B0C875A8E}"/>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D90FBE44-2BCD-4648-844C-D670FED3612A}"/>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8F844DA-EF6D-4870-8941-434FB978746D}"/>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AABA6435-A1B6-4686-B392-696662370141}"/>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45A5477D-601D-432C-A2B1-402B85546FC5}"/>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AA3AAAAF-123A-4CFD-ABA8-1EA147AAE92D}"/>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CC807345-C5DF-4F74-8374-55F557D8965E}"/>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F39A85F2-92DA-49E5-BE7A-0DF0C32F8687}"/>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563E067-B79B-4A7E-A354-765FB52C88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8FACA66-8757-49F6-99E6-2E92F14301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AB8FEE1-845B-44D7-B94D-F0448F7AB7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545AC7D-92F0-46BD-B8A2-E818116E96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3EAAA52-BA06-495F-9C09-B3B4B774B6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154940</xdr:rowOff>
    </xdr:from>
    <xdr:to>
      <xdr:col>55</xdr:col>
      <xdr:colOff>50800</xdr:colOff>
      <xdr:row>59</xdr:row>
      <xdr:rowOff>85090</xdr:rowOff>
    </xdr:to>
    <xdr:sp macro="" textlink="">
      <xdr:nvSpPr>
        <xdr:cNvPr id="249" name="楕円 248">
          <a:extLst>
            <a:ext uri="{FF2B5EF4-FFF2-40B4-BE49-F238E27FC236}">
              <a16:creationId xmlns:a16="http://schemas.microsoft.com/office/drawing/2014/main" id="{5ADF52F2-7AC3-4C0B-8B22-B1978DECAF39}"/>
            </a:ext>
          </a:extLst>
        </xdr:cNvPr>
        <xdr:cNvSpPr/>
      </xdr:nvSpPr>
      <xdr:spPr>
        <a:xfrm>
          <a:off x="10426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6367</xdr:rowOff>
    </xdr:from>
    <xdr:ext cx="469744" cy="259045"/>
    <xdr:sp macro="" textlink="">
      <xdr:nvSpPr>
        <xdr:cNvPr id="250" name="【体育館・プール】&#10;一人当たり面積該当値テキスト">
          <a:extLst>
            <a:ext uri="{FF2B5EF4-FFF2-40B4-BE49-F238E27FC236}">
              <a16:creationId xmlns:a16="http://schemas.microsoft.com/office/drawing/2014/main" id="{250267C4-7244-4E39-8849-2F290373A077}"/>
            </a:ext>
          </a:extLst>
        </xdr:cNvPr>
        <xdr:cNvSpPr txBox="1"/>
      </xdr:nvSpPr>
      <xdr:spPr>
        <a:xfrm>
          <a:off x="10515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111760</xdr:rowOff>
    </xdr:from>
    <xdr:to>
      <xdr:col>50</xdr:col>
      <xdr:colOff>165100</xdr:colOff>
      <xdr:row>61</xdr:row>
      <xdr:rowOff>41910</xdr:rowOff>
    </xdr:to>
    <xdr:sp macro="" textlink="">
      <xdr:nvSpPr>
        <xdr:cNvPr id="251" name="楕円 250">
          <a:extLst>
            <a:ext uri="{FF2B5EF4-FFF2-40B4-BE49-F238E27FC236}">
              <a16:creationId xmlns:a16="http://schemas.microsoft.com/office/drawing/2014/main" id="{B0153D40-6583-483A-945E-BCC0764C1239}"/>
            </a:ext>
          </a:extLst>
        </xdr:cNvPr>
        <xdr:cNvSpPr/>
      </xdr:nvSpPr>
      <xdr:spPr>
        <a:xfrm>
          <a:off x="9588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34290</xdr:rowOff>
    </xdr:from>
    <xdr:to>
      <xdr:col>55</xdr:col>
      <xdr:colOff>0</xdr:colOff>
      <xdr:row>60</xdr:row>
      <xdr:rowOff>162560</xdr:rowOff>
    </xdr:to>
    <xdr:cxnSp macro="">
      <xdr:nvCxnSpPr>
        <xdr:cNvPr id="252" name="直線コネクタ 251">
          <a:extLst>
            <a:ext uri="{FF2B5EF4-FFF2-40B4-BE49-F238E27FC236}">
              <a16:creationId xmlns:a16="http://schemas.microsoft.com/office/drawing/2014/main" id="{79D06BFE-C07A-4C5F-B5DE-00CDF9B4F2B1}"/>
            </a:ext>
          </a:extLst>
        </xdr:cNvPr>
        <xdr:cNvCxnSpPr/>
      </xdr:nvCxnSpPr>
      <xdr:spPr>
        <a:xfrm flipV="1">
          <a:off x="9639300" y="10149840"/>
          <a:ext cx="8382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130810</xdr:rowOff>
    </xdr:from>
    <xdr:to>
      <xdr:col>46</xdr:col>
      <xdr:colOff>38100</xdr:colOff>
      <xdr:row>61</xdr:row>
      <xdr:rowOff>60960</xdr:rowOff>
    </xdr:to>
    <xdr:sp macro="" textlink="">
      <xdr:nvSpPr>
        <xdr:cNvPr id="253" name="楕円 252">
          <a:extLst>
            <a:ext uri="{FF2B5EF4-FFF2-40B4-BE49-F238E27FC236}">
              <a16:creationId xmlns:a16="http://schemas.microsoft.com/office/drawing/2014/main" id="{1E8B41CF-F370-41E4-8ECC-51BA469B29D0}"/>
            </a:ext>
          </a:extLst>
        </xdr:cNvPr>
        <xdr:cNvSpPr/>
      </xdr:nvSpPr>
      <xdr:spPr>
        <a:xfrm>
          <a:off x="86995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162560</xdr:rowOff>
    </xdr:from>
    <xdr:to>
      <xdr:col>50</xdr:col>
      <xdr:colOff>114300</xdr:colOff>
      <xdr:row>61</xdr:row>
      <xdr:rowOff>10160</xdr:rowOff>
    </xdr:to>
    <xdr:cxnSp macro="">
      <xdr:nvCxnSpPr>
        <xdr:cNvPr id="254" name="直線コネクタ 253">
          <a:extLst>
            <a:ext uri="{FF2B5EF4-FFF2-40B4-BE49-F238E27FC236}">
              <a16:creationId xmlns:a16="http://schemas.microsoft.com/office/drawing/2014/main" id="{4A9C3653-1DDC-49A5-90F3-0661867F73DA}"/>
            </a:ext>
          </a:extLst>
        </xdr:cNvPr>
        <xdr:cNvCxnSpPr/>
      </xdr:nvCxnSpPr>
      <xdr:spPr>
        <a:xfrm flipV="1">
          <a:off x="8750300" y="10449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139700</xdr:rowOff>
    </xdr:from>
    <xdr:to>
      <xdr:col>41</xdr:col>
      <xdr:colOff>101600</xdr:colOff>
      <xdr:row>61</xdr:row>
      <xdr:rowOff>69850</xdr:rowOff>
    </xdr:to>
    <xdr:sp macro="" textlink="">
      <xdr:nvSpPr>
        <xdr:cNvPr id="255" name="楕円 254">
          <a:extLst>
            <a:ext uri="{FF2B5EF4-FFF2-40B4-BE49-F238E27FC236}">
              <a16:creationId xmlns:a16="http://schemas.microsoft.com/office/drawing/2014/main" id="{581B84AD-A00E-47CE-9FE4-6A5090AB7250}"/>
            </a:ext>
          </a:extLst>
        </xdr:cNvPr>
        <xdr:cNvSpPr/>
      </xdr:nvSpPr>
      <xdr:spPr>
        <a:xfrm>
          <a:off x="781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10160</xdr:rowOff>
    </xdr:from>
    <xdr:to>
      <xdr:col>45</xdr:col>
      <xdr:colOff>177800</xdr:colOff>
      <xdr:row>61</xdr:row>
      <xdr:rowOff>19050</xdr:rowOff>
    </xdr:to>
    <xdr:cxnSp macro="">
      <xdr:nvCxnSpPr>
        <xdr:cNvPr id="256" name="直線コネクタ 255">
          <a:extLst>
            <a:ext uri="{FF2B5EF4-FFF2-40B4-BE49-F238E27FC236}">
              <a16:creationId xmlns:a16="http://schemas.microsoft.com/office/drawing/2014/main" id="{133F537E-7FDD-4078-B92C-9EF1C27A8486}"/>
            </a:ext>
          </a:extLst>
        </xdr:cNvPr>
        <xdr:cNvCxnSpPr/>
      </xdr:nvCxnSpPr>
      <xdr:spPr>
        <a:xfrm flipV="1">
          <a:off x="7861300" y="104686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153670</xdr:rowOff>
    </xdr:from>
    <xdr:to>
      <xdr:col>36</xdr:col>
      <xdr:colOff>165100</xdr:colOff>
      <xdr:row>61</xdr:row>
      <xdr:rowOff>83820</xdr:rowOff>
    </xdr:to>
    <xdr:sp macro="" textlink="">
      <xdr:nvSpPr>
        <xdr:cNvPr id="257" name="楕円 256">
          <a:extLst>
            <a:ext uri="{FF2B5EF4-FFF2-40B4-BE49-F238E27FC236}">
              <a16:creationId xmlns:a16="http://schemas.microsoft.com/office/drawing/2014/main" id="{FD944E77-51F5-4A4E-A95B-21A5585FA0B8}"/>
            </a:ext>
          </a:extLst>
        </xdr:cNvPr>
        <xdr:cNvSpPr/>
      </xdr:nvSpPr>
      <xdr:spPr>
        <a:xfrm>
          <a:off x="69215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19050</xdr:rowOff>
    </xdr:from>
    <xdr:to>
      <xdr:col>41</xdr:col>
      <xdr:colOff>50800</xdr:colOff>
      <xdr:row>61</xdr:row>
      <xdr:rowOff>33020</xdr:rowOff>
    </xdr:to>
    <xdr:cxnSp macro="">
      <xdr:nvCxnSpPr>
        <xdr:cNvPr id="258" name="直線コネクタ 257">
          <a:extLst>
            <a:ext uri="{FF2B5EF4-FFF2-40B4-BE49-F238E27FC236}">
              <a16:creationId xmlns:a16="http://schemas.microsoft.com/office/drawing/2014/main" id="{1DC90DEC-2CEB-4F89-BE49-A3E4E2F05AAF}"/>
            </a:ext>
          </a:extLst>
        </xdr:cNvPr>
        <xdr:cNvCxnSpPr/>
      </xdr:nvCxnSpPr>
      <xdr:spPr>
        <a:xfrm flipV="1">
          <a:off x="6972300" y="1047750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31B0003E-09A2-489D-B00C-44DC67001637}"/>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93AC93AE-CAA2-4138-A43D-F821C0D4900A}"/>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5670880C-F12E-4FD6-8D6C-E72D77CDB03E}"/>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80BC357F-390A-4224-BF95-145AA7FEBD96}"/>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58437</xdr:rowOff>
    </xdr:from>
    <xdr:ext cx="469744" cy="259045"/>
    <xdr:sp macro="" textlink="">
      <xdr:nvSpPr>
        <xdr:cNvPr id="263" name="n_1mainValue【体育館・プール】&#10;一人当たり面積">
          <a:extLst>
            <a:ext uri="{FF2B5EF4-FFF2-40B4-BE49-F238E27FC236}">
              <a16:creationId xmlns:a16="http://schemas.microsoft.com/office/drawing/2014/main" id="{5E611C23-87BD-4935-8365-DCD0C10C7C32}"/>
            </a:ext>
          </a:extLst>
        </xdr:cNvPr>
        <xdr:cNvSpPr txBox="1"/>
      </xdr:nvSpPr>
      <xdr:spPr>
        <a:xfrm>
          <a:off x="9391727" y="1017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77487</xdr:rowOff>
    </xdr:from>
    <xdr:ext cx="469744" cy="259045"/>
    <xdr:sp macro="" textlink="">
      <xdr:nvSpPr>
        <xdr:cNvPr id="264" name="n_2mainValue【体育館・プール】&#10;一人当たり面積">
          <a:extLst>
            <a:ext uri="{FF2B5EF4-FFF2-40B4-BE49-F238E27FC236}">
              <a16:creationId xmlns:a16="http://schemas.microsoft.com/office/drawing/2014/main" id="{C657AF87-98D1-4455-90F5-9E8E31233B26}"/>
            </a:ext>
          </a:extLst>
        </xdr:cNvPr>
        <xdr:cNvSpPr txBox="1"/>
      </xdr:nvSpPr>
      <xdr:spPr>
        <a:xfrm>
          <a:off x="8515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86377</xdr:rowOff>
    </xdr:from>
    <xdr:ext cx="469744" cy="259045"/>
    <xdr:sp macro="" textlink="">
      <xdr:nvSpPr>
        <xdr:cNvPr id="265" name="n_3mainValue【体育館・プール】&#10;一人当たり面積">
          <a:extLst>
            <a:ext uri="{FF2B5EF4-FFF2-40B4-BE49-F238E27FC236}">
              <a16:creationId xmlns:a16="http://schemas.microsoft.com/office/drawing/2014/main" id="{F7294B81-E00D-47E0-A721-3F0BEC272940}"/>
            </a:ext>
          </a:extLst>
        </xdr:cNvPr>
        <xdr:cNvSpPr txBox="1"/>
      </xdr:nvSpPr>
      <xdr:spPr>
        <a:xfrm>
          <a:off x="7626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100347</xdr:rowOff>
    </xdr:from>
    <xdr:ext cx="469744" cy="259045"/>
    <xdr:sp macro="" textlink="">
      <xdr:nvSpPr>
        <xdr:cNvPr id="266" name="n_4mainValue【体育館・プール】&#10;一人当たり面積">
          <a:extLst>
            <a:ext uri="{FF2B5EF4-FFF2-40B4-BE49-F238E27FC236}">
              <a16:creationId xmlns:a16="http://schemas.microsoft.com/office/drawing/2014/main" id="{7054E631-E2DA-4E15-82C2-4760A4E42555}"/>
            </a:ext>
          </a:extLst>
        </xdr:cNvPr>
        <xdr:cNvSpPr txBox="1"/>
      </xdr:nvSpPr>
      <xdr:spPr>
        <a:xfrm>
          <a:off x="6737427"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35C7A19-C884-40B1-9520-E12A17E948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E27E449D-3BB3-4548-8A4B-8C11E1E296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5BCDE49D-BFC5-4A1A-B61B-44FDEE0E5F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27CFEC4E-39BB-40DB-9ED0-8A987D8014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EF36B25A-8CF1-4637-94E7-D2F9B0D9DA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1BF71FF-5869-4B30-9983-0D89838C06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673ED611-5BFB-40E1-8B07-C28A0B6279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B8C59F1B-B6A6-4247-8D26-D239D9EA4F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C2C736E7-9AB0-4B3A-B177-268B155300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77BEBB02-D66A-4302-A9DB-F92550F9C7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42CDFA01-99DA-4320-A949-99C2E19977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7ECC967C-5F6C-42D9-A78F-A97E7ECD49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E9CBB890-89B1-41B2-A2C5-5D32A1E5414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CE366298-4E45-4EF0-8C04-3E8A80D2FD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F07F11AA-F47A-4C88-8373-C902813D49A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E05D1992-978D-4731-A451-C4A9427A2F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AA221F75-A294-454F-888D-E07413312C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1A291272-8DD1-4046-BE9F-531AF0A9990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1DE68FD-BDB3-452D-8FC4-A7530BAE1F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F7E73969-B1C3-4DDD-A6BE-B962989D765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44FD3F6-D4EA-4D3A-B6BC-9B10685AC34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E9E0F80-CF02-4E2B-9445-3EDD96F1F2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419A7B47-4726-4B8F-8CCE-D43502545C4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50B61C4-D72A-4294-8BBE-1BFF3CF92E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A9A55CB0-3D09-47D7-A088-055EF4C8D5A8}"/>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540B4E20-6F9E-4735-96E9-81BC9889451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56469100-691A-4B14-AB77-8250C00C5DA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5353790C-D7C9-4336-B966-D6F53280854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B94228AE-0C3D-4D89-8805-4C1A8E09638D}"/>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8E3130D1-F853-4D1C-B348-51C7E3C25A9D}"/>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1E35DA53-2A41-421A-92AC-C7AF02BB9ACD}"/>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826C460F-9D8D-4640-962E-F881A6683467}"/>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410E35F2-6543-4CEB-A69B-6D85EA03EF76}"/>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745BA770-1E47-4F9D-8C27-A654C009BBB7}"/>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358464FC-9163-41A7-B7E7-E7ECD5CB413F}"/>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BB4C5F5-11C4-4657-9913-B006418308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1FDCF33-9627-4C9C-864F-EA49954950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255B200-852B-46BA-B8FB-5E7148781A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EB7FF59-29BD-410B-96CE-3DD0C44A7F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D3D8456-EE60-436B-B23D-1D97DBD7AB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7" name="楕円 306">
          <a:extLst>
            <a:ext uri="{FF2B5EF4-FFF2-40B4-BE49-F238E27FC236}">
              <a16:creationId xmlns:a16="http://schemas.microsoft.com/office/drawing/2014/main" id="{5BBED587-495C-48E8-840A-BCBEDCE647C9}"/>
            </a:ext>
          </a:extLst>
        </xdr:cNvPr>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AE4557F7-6091-42BA-927E-90C9CE46B6AA}"/>
            </a:ext>
          </a:extLst>
        </xdr:cNvPr>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9" name="楕円 308">
          <a:extLst>
            <a:ext uri="{FF2B5EF4-FFF2-40B4-BE49-F238E27FC236}">
              <a16:creationId xmlns:a16="http://schemas.microsoft.com/office/drawing/2014/main" id="{112E8F78-9778-48EC-8EE3-5D995CA7A814}"/>
            </a:ext>
          </a:extLst>
        </xdr:cNvPr>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161925</xdr:rowOff>
    </xdr:to>
    <xdr:cxnSp macro="">
      <xdr:nvCxnSpPr>
        <xdr:cNvPr id="310" name="直線コネクタ 309">
          <a:extLst>
            <a:ext uri="{FF2B5EF4-FFF2-40B4-BE49-F238E27FC236}">
              <a16:creationId xmlns:a16="http://schemas.microsoft.com/office/drawing/2014/main" id="{F5AD4625-BE8A-438A-8F23-1043396DB2D6}"/>
            </a:ext>
          </a:extLst>
        </xdr:cNvPr>
        <xdr:cNvCxnSpPr/>
      </xdr:nvCxnSpPr>
      <xdr:spPr>
        <a:xfrm>
          <a:off x="3797300" y="14352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11" name="楕円 310">
          <a:extLst>
            <a:ext uri="{FF2B5EF4-FFF2-40B4-BE49-F238E27FC236}">
              <a16:creationId xmlns:a16="http://schemas.microsoft.com/office/drawing/2014/main" id="{4C2A1362-9CDD-49E9-BB47-C58F9E711470}"/>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121920</xdr:rowOff>
    </xdr:to>
    <xdr:cxnSp macro="">
      <xdr:nvCxnSpPr>
        <xdr:cNvPr id="312" name="直線コネクタ 311">
          <a:extLst>
            <a:ext uri="{FF2B5EF4-FFF2-40B4-BE49-F238E27FC236}">
              <a16:creationId xmlns:a16="http://schemas.microsoft.com/office/drawing/2014/main" id="{4060E351-908D-477E-A31D-BB5B3F583526}"/>
            </a:ext>
          </a:extLst>
        </xdr:cNvPr>
        <xdr:cNvCxnSpPr/>
      </xdr:nvCxnSpPr>
      <xdr:spPr>
        <a:xfrm>
          <a:off x="2908300" y="14314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13" name="楕円 312">
          <a:extLst>
            <a:ext uri="{FF2B5EF4-FFF2-40B4-BE49-F238E27FC236}">
              <a16:creationId xmlns:a16="http://schemas.microsoft.com/office/drawing/2014/main" id="{7F5980FA-8D1F-406A-B5B2-61A696FFDBC2}"/>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83820</xdr:rowOff>
    </xdr:to>
    <xdr:cxnSp macro="">
      <xdr:nvCxnSpPr>
        <xdr:cNvPr id="314" name="直線コネクタ 313">
          <a:extLst>
            <a:ext uri="{FF2B5EF4-FFF2-40B4-BE49-F238E27FC236}">
              <a16:creationId xmlns:a16="http://schemas.microsoft.com/office/drawing/2014/main" id="{573792D4-B870-4D99-BC9D-D6CDE27C4995}"/>
            </a:ext>
          </a:extLst>
        </xdr:cNvPr>
        <xdr:cNvCxnSpPr/>
      </xdr:nvCxnSpPr>
      <xdr:spPr>
        <a:xfrm>
          <a:off x="2019300" y="1427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114936</xdr:rowOff>
    </xdr:from>
    <xdr:to>
      <xdr:col>6</xdr:col>
      <xdr:colOff>38100</xdr:colOff>
      <xdr:row>83</xdr:row>
      <xdr:rowOff>45086</xdr:rowOff>
    </xdr:to>
    <xdr:sp macro="" textlink="">
      <xdr:nvSpPr>
        <xdr:cNvPr id="315" name="楕円 314">
          <a:extLst>
            <a:ext uri="{FF2B5EF4-FFF2-40B4-BE49-F238E27FC236}">
              <a16:creationId xmlns:a16="http://schemas.microsoft.com/office/drawing/2014/main" id="{03671533-BFF1-458D-B74D-ACFF0C1771D7}"/>
            </a:ext>
          </a:extLst>
        </xdr:cNvPr>
        <xdr:cNvSpPr/>
      </xdr:nvSpPr>
      <xdr:spPr>
        <a:xfrm>
          <a:off x="1079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165736</xdr:rowOff>
    </xdr:from>
    <xdr:to>
      <xdr:col>10</xdr:col>
      <xdr:colOff>114300</xdr:colOff>
      <xdr:row>83</xdr:row>
      <xdr:rowOff>40005</xdr:rowOff>
    </xdr:to>
    <xdr:cxnSp macro="">
      <xdr:nvCxnSpPr>
        <xdr:cNvPr id="316" name="直線コネクタ 315">
          <a:extLst>
            <a:ext uri="{FF2B5EF4-FFF2-40B4-BE49-F238E27FC236}">
              <a16:creationId xmlns:a16="http://schemas.microsoft.com/office/drawing/2014/main" id="{477555E0-3040-497E-B9BC-DEE447FA17FA}"/>
            </a:ext>
          </a:extLst>
        </xdr:cNvPr>
        <xdr:cNvCxnSpPr/>
      </xdr:nvCxnSpPr>
      <xdr:spPr>
        <a:xfrm>
          <a:off x="1130300" y="142246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CE40E2C8-5869-427C-A899-ACF0E93A139B}"/>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E3B6FC45-8F8E-4CD5-B836-091BDE65C56F}"/>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5E208824-F4A8-4E89-9E70-69A4B53B1619}"/>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E4A5712D-F178-4FD0-9EA8-AA15D4FD118C}"/>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21" name="n_1mainValue【福祉施設】&#10;有形固定資産減価償却率">
          <a:extLst>
            <a:ext uri="{FF2B5EF4-FFF2-40B4-BE49-F238E27FC236}">
              <a16:creationId xmlns:a16="http://schemas.microsoft.com/office/drawing/2014/main" id="{77699166-EE40-4244-A3CA-D4551BB65A1D}"/>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22" name="n_2mainValue【福祉施設】&#10;有形固定資産減価償却率">
          <a:extLst>
            <a:ext uri="{FF2B5EF4-FFF2-40B4-BE49-F238E27FC236}">
              <a16:creationId xmlns:a16="http://schemas.microsoft.com/office/drawing/2014/main" id="{DE1E3656-AB6B-4E5D-9DF5-EAC1CB0B8ED5}"/>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3" name="n_3mainValue【福祉施設】&#10;有形固定資産減価償却率">
          <a:extLst>
            <a:ext uri="{FF2B5EF4-FFF2-40B4-BE49-F238E27FC236}">
              <a16:creationId xmlns:a16="http://schemas.microsoft.com/office/drawing/2014/main" id="{6CFFCC41-AE32-488E-95E1-7378D045169B}"/>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36213</xdr:rowOff>
    </xdr:from>
    <xdr:ext cx="405111" cy="259045"/>
    <xdr:sp macro="" textlink="">
      <xdr:nvSpPr>
        <xdr:cNvPr id="324" name="n_4mainValue【福祉施設】&#10;有形固定資産減価償却率">
          <a:extLst>
            <a:ext uri="{FF2B5EF4-FFF2-40B4-BE49-F238E27FC236}">
              <a16:creationId xmlns:a16="http://schemas.microsoft.com/office/drawing/2014/main" id="{12373E5D-D1E0-495D-B3E6-AA73750A6FBB}"/>
            </a:ext>
          </a:extLst>
        </xdr:cNvPr>
        <xdr:cNvSpPr txBox="1"/>
      </xdr:nvSpPr>
      <xdr:spPr>
        <a:xfrm>
          <a:off x="927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40CD3F6E-7C7B-4A5B-96D6-BE018D1A72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D06A2E3F-1776-4C42-B586-41B687EB2C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D158E828-ADDA-42CA-80E3-ED5CE71EAE0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E8A8370C-C5C1-4057-B265-1A6615BCB3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7E77E706-3708-49CA-858F-D99182802F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46A9750-8C96-4AB0-BC2A-C5C6E20ED7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1153CA1-F194-4CE9-B13A-B0BDDF5EA1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8B5B5ECE-E5C3-4C05-B946-8B9299D34F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A44907D-5452-40FF-9480-DFE5AC334A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3DB1BD5E-0DBE-4DD5-BBEA-1E5C2378C5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259C0F9B-559B-4FC3-BBE1-9B80DDE45B1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5D0CAB14-7DBF-45C2-BA19-F24D7AB218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C2631924-B12C-457D-A015-5DDC2D230E4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B2360D68-E334-401C-9A40-E24B7AC69B4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EF3AB6FD-C51D-4036-874E-467030B8412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9FEA8243-35D8-4CD7-9042-BF120157FB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1C0A1EF-F413-4E3B-A75A-2C12650E751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AA704874-6763-4E48-A180-450BD907135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CF7FADBE-79C3-4222-B51D-4806A829618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B5BEB4FD-B686-4750-99CE-CD25FEDB1B5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36E3DA22-E15B-42FB-BFD0-68CEFB2A1F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8FF38613-DF53-4C60-8443-788481E64C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9776FDB-EDAD-46D8-AD00-5489215B60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4FBA0CC4-904D-4645-9122-011FE4E09776}"/>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599795A4-A070-448D-8E5F-E50378F624C3}"/>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AE1E6520-2001-4868-A6BF-E366762E0599}"/>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A826314B-D677-44A3-A70D-22DAD9AC3B3A}"/>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C8771CDB-D90C-467A-9B9D-258805FD3CF5}"/>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3C0916B3-9C3E-4183-AD2E-0E5F8E3A0C6B}"/>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1446D44A-88E4-4D38-BE2A-C4D2C57014F7}"/>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DBA5DD45-2DC6-4CA1-AE2B-84B98C7747C2}"/>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07AF7150-7F1E-48AA-834D-9E4C3B11922A}"/>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BF63B5EA-D355-463A-9092-21397433CE08}"/>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F72C37D2-0631-4FFC-8F57-8FA4D5811392}"/>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57897B4-67EA-4274-B90C-1EE04EE515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BDB201D-4464-4BA2-954E-35A47E21F9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65E8DD6-09A7-4716-8E78-989F8C1709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05643CA-83D6-40C0-B686-0BA24DD756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7314439-3673-4B2B-AF53-2667D93906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113030</xdr:rowOff>
    </xdr:from>
    <xdr:to>
      <xdr:col>55</xdr:col>
      <xdr:colOff>50800</xdr:colOff>
      <xdr:row>78</xdr:row>
      <xdr:rowOff>43180</xdr:rowOff>
    </xdr:to>
    <xdr:sp macro="" textlink="">
      <xdr:nvSpPr>
        <xdr:cNvPr id="364" name="楕円 363">
          <a:extLst>
            <a:ext uri="{FF2B5EF4-FFF2-40B4-BE49-F238E27FC236}">
              <a16:creationId xmlns:a16="http://schemas.microsoft.com/office/drawing/2014/main" id="{4225BE38-2796-4E38-AE77-A72C7E80A1F2}"/>
            </a:ext>
          </a:extLst>
        </xdr:cNvPr>
        <xdr:cNvSpPr/>
      </xdr:nvSpPr>
      <xdr:spPr>
        <a:xfrm>
          <a:off x="10426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66057</xdr:rowOff>
    </xdr:from>
    <xdr:ext cx="469744" cy="259045"/>
    <xdr:sp macro="" textlink="">
      <xdr:nvSpPr>
        <xdr:cNvPr id="365" name="【福祉施設】&#10;一人当たり面積該当値テキスト">
          <a:extLst>
            <a:ext uri="{FF2B5EF4-FFF2-40B4-BE49-F238E27FC236}">
              <a16:creationId xmlns:a16="http://schemas.microsoft.com/office/drawing/2014/main" id="{4BFA22BE-0F1D-46BB-BBDB-7CE7343050A8}"/>
            </a:ext>
          </a:extLst>
        </xdr:cNvPr>
        <xdr:cNvSpPr txBox="1"/>
      </xdr:nvSpPr>
      <xdr:spPr>
        <a:xfrm>
          <a:off x="10515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135889</xdr:rowOff>
    </xdr:from>
    <xdr:to>
      <xdr:col>50</xdr:col>
      <xdr:colOff>165100</xdr:colOff>
      <xdr:row>78</xdr:row>
      <xdr:rowOff>66039</xdr:rowOff>
    </xdr:to>
    <xdr:sp macro="" textlink="">
      <xdr:nvSpPr>
        <xdr:cNvPr id="366" name="楕円 365">
          <a:extLst>
            <a:ext uri="{FF2B5EF4-FFF2-40B4-BE49-F238E27FC236}">
              <a16:creationId xmlns:a16="http://schemas.microsoft.com/office/drawing/2014/main" id="{76C518A9-1A25-4D29-9698-952D7FBE52BF}"/>
            </a:ext>
          </a:extLst>
        </xdr:cNvPr>
        <xdr:cNvSpPr/>
      </xdr:nvSpPr>
      <xdr:spPr>
        <a:xfrm>
          <a:off x="958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163830</xdr:rowOff>
    </xdr:from>
    <xdr:to>
      <xdr:col>55</xdr:col>
      <xdr:colOff>0</xdr:colOff>
      <xdr:row>78</xdr:row>
      <xdr:rowOff>15239</xdr:rowOff>
    </xdr:to>
    <xdr:cxnSp macro="">
      <xdr:nvCxnSpPr>
        <xdr:cNvPr id="367" name="直線コネクタ 366">
          <a:extLst>
            <a:ext uri="{FF2B5EF4-FFF2-40B4-BE49-F238E27FC236}">
              <a16:creationId xmlns:a16="http://schemas.microsoft.com/office/drawing/2014/main" id="{26E86148-1B1F-49DD-94B9-D49145AFDA01}"/>
            </a:ext>
          </a:extLst>
        </xdr:cNvPr>
        <xdr:cNvCxnSpPr/>
      </xdr:nvCxnSpPr>
      <xdr:spPr>
        <a:xfrm flipV="1">
          <a:off x="9639300" y="13365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68" name="楕円 367">
          <a:extLst>
            <a:ext uri="{FF2B5EF4-FFF2-40B4-BE49-F238E27FC236}">
              <a16:creationId xmlns:a16="http://schemas.microsoft.com/office/drawing/2014/main" id="{2A5ED30A-FF42-40D7-9B6A-AE4825C14E88}"/>
            </a:ext>
          </a:extLst>
        </xdr:cNvPr>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15239</xdr:rowOff>
    </xdr:from>
    <xdr:to>
      <xdr:col>50</xdr:col>
      <xdr:colOff>114300</xdr:colOff>
      <xdr:row>78</xdr:row>
      <xdr:rowOff>38100</xdr:rowOff>
    </xdr:to>
    <xdr:cxnSp macro="">
      <xdr:nvCxnSpPr>
        <xdr:cNvPr id="369" name="直線コネクタ 368">
          <a:extLst>
            <a:ext uri="{FF2B5EF4-FFF2-40B4-BE49-F238E27FC236}">
              <a16:creationId xmlns:a16="http://schemas.microsoft.com/office/drawing/2014/main" id="{977F9C24-25F1-4242-A898-C051F714A793}"/>
            </a:ext>
          </a:extLst>
        </xdr:cNvPr>
        <xdr:cNvCxnSpPr/>
      </xdr:nvCxnSpPr>
      <xdr:spPr>
        <a:xfrm flipV="1">
          <a:off x="8750300" y="13388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6350</xdr:rowOff>
    </xdr:from>
    <xdr:to>
      <xdr:col>41</xdr:col>
      <xdr:colOff>101600</xdr:colOff>
      <xdr:row>78</xdr:row>
      <xdr:rowOff>107950</xdr:rowOff>
    </xdr:to>
    <xdr:sp macro="" textlink="">
      <xdr:nvSpPr>
        <xdr:cNvPr id="370" name="楕円 369">
          <a:extLst>
            <a:ext uri="{FF2B5EF4-FFF2-40B4-BE49-F238E27FC236}">
              <a16:creationId xmlns:a16="http://schemas.microsoft.com/office/drawing/2014/main" id="{AF4BD1B8-EB27-48A6-B6D1-F6D91BCB9CFA}"/>
            </a:ext>
          </a:extLst>
        </xdr:cNvPr>
        <xdr:cNvSpPr/>
      </xdr:nvSpPr>
      <xdr:spPr>
        <a:xfrm>
          <a:off x="7810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38100</xdr:rowOff>
    </xdr:from>
    <xdr:to>
      <xdr:col>45</xdr:col>
      <xdr:colOff>177800</xdr:colOff>
      <xdr:row>78</xdr:row>
      <xdr:rowOff>57150</xdr:rowOff>
    </xdr:to>
    <xdr:cxnSp macro="">
      <xdr:nvCxnSpPr>
        <xdr:cNvPr id="371" name="直線コネクタ 370">
          <a:extLst>
            <a:ext uri="{FF2B5EF4-FFF2-40B4-BE49-F238E27FC236}">
              <a16:creationId xmlns:a16="http://schemas.microsoft.com/office/drawing/2014/main" id="{676C46F7-ABC1-454D-995D-74BD245E1FD9}"/>
            </a:ext>
          </a:extLst>
        </xdr:cNvPr>
        <xdr:cNvCxnSpPr/>
      </xdr:nvCxnSpPr>
      <xdr:spPr>
        <a:xfrm flipV="1">
          <a:off x="7861300" y="13411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29211</xdr:rowOff>
    </xdr:from>
    <xdr:to>
      <xdr:col>36</xdr:col>
      <xdr:colOff>165100</xdr:colOff>
      <xdr:row>78</xdr:row>
      <xdr:rowOff>130811</xdr:rowOff>
    </xdr:to>
    <xdr:sp macro="" textlink="">
      <xdr:nvSpPr>
        <xdr:cNvPr id="372" name="楕円 371">
          <a:extLst>
            <a:ext uri="{FF2B5EF4-FFF2-40B4-BE49-F238E27FC236}">
              <a16:creationId xmlns:a16="http://schemas.microsoft.com/office/drawing/2014/main" id="{903CF50F-54C1-4AD9-951D-FFB903603B69}"/>
            </a:ext>
          </a:extLst>
        </xdr:cNvPr>
        <xdr:cNvSpPr/>
      </xdr:nvSpPr>
      <xdr:spPr>
        <a:xfrm>
          <a:off x="6921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57150</xdr:rowOff>
    </xdr:from>
    <xdr:to>
      <xdr:col>41</xdr:col>
      <xdr:colOff>50800</xdr:colOff>
      <xdr:row>78</xdr:row>
      <xdr:rowOff>80011</xdr:rowOff>
    </xdr:to>
    <xdr:cxnSp macro="">
      <xdr:nvCxnSpPr>
        <xdr:cNvPr id="373" name="直線コネクタ 372">
          <a:extLst>
            <a:ext uri="{FF2B5EF4-FFF2-40B4-BE49-F238E27FC236}">
              <a16:creationId xmlns:a16="http://schemas.microsoft.com/office/drawing/2014/main" id="{0BECE3A9-D891-470E-829C-2D9C4920AC19}"/>
            </a:ext>
          </a:extLst>
        </xdr:cNvPr>
        <xdr:cNvCxnSpPr/>
      </xdr:nvCxnSpPr>
      <xdr:spPr>
        <a:xfrm flipV="1">
          <a:off x="6972300" y="13430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5A0B7D55-D4BC-4D51-BBF2-41AC19A5B6C6}"/>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68FA073F-D210-4498-B6BA-EE0AF66393BC}"/>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783938BA-6A84-48F7-8198-26A377C91A8B}"/>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a:extLst>
            <a:ext uri="{FF2B5EF4-FFF2-40B4-BE49-F238E27FC236}">
              <a16:creationId xmlns:a16="http://schemas.microsoft.com/office/drawing/2014/main" id="{35284878-E6F1-4B43-898A-528B6E1CF9A5}"/>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82566</xdr:rowOff>
    </xdr:from>
    <xdr:ext cx="469744" cy="259045"/>
    <xdr:sp macro="" textlink="">
      <xdr:nvSpPr>
        <xdr:cNvPr id="378" name="n_1mainValue【福祉施設】&#10;一人当たり面積">
          <a:extLst>
            <a:ext uri="{FF2B5EF4-FFF2-40B4-BE49-F238E27FC236}">
              <a16:creationId xmlns:a16="http://schemas.microsoft.com/office/drawing/2014/main" id="{BF5DC813-11C3-4B42-A521-2AD7CA54EF75}"/>
            </a:ext>
          </a:extLst>
        </xdr:cNvPr>
        <xdr:cNvSpPr txBox="1"/>
      </xdr:nvSpPr>
      <xdr:spPr>
        <a:xfrm>
          <a:off x="9391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79" name="n_2mainValue【福祉施設】&#10;一人当たり面積">
          <a:extLst>
            <a:ext uri="{FF2B5EF4-FFF2-40B4-BE49-F238E27FC236}">
              <a16:creationId xmlns:a16="http://schemas.microsoft.com/office/drawing/2014/main" id="{AF4F2B26-07CE-42F6-9864-F85095B20EB0}"/>
            </a:ext>
          </a:extLst>
        </xdr:cNvPr>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124477</xdr:rowOff>
    </xdr:from>
    <xdr:ext cx="469744" cy="259045"/>
    <xdr:sp macro="" textlink="">
      <xdr:nvSpPr>
        <xdr:cNvPr id="380" name="n_3mainValue【福祉施設】&#10;一人当たり面積">
          <a:extLst>
            <a:ext uri="{FF2B5EF4-FFF2-40B4-BE49-F238E27FC236}">
              <a16:creationId xmlns:a16="http://schemas.microsoft.com/office/drawing/2014/main" id="{2653EE81-B9EC-4406-A8AF-9F7CAD329BFB}"/>
            </a:ext>
          </a:extLst>
        </xdr:cNvPr>
        <xdr:cNvSpPr txBox="1"/>
      </xdr:nvSpPr>
      <xdr:spPr>
        <a:xfrm>
          <a:off x="76264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147338</xdr:rowOff>
    </xdr:from>
    <xdr:ext cx="469744" cy="259045"/>
    <xdr:sp macro="" textlink="">
      <xdr:nvSpPr>
        <xdr:cNvPr id="381" name="n_4mainValue【福祉施設】&#10;一人当たり面積">
          <a:extLst>
            <a:ext uri="{FF2B5EF4-FFF2-40B4-BE49-F238E27FC236}">
              <a16:creationId xmlns:a16="http://schemas.microsoft.com/office/drawing/2014/main" id="{E0974C47-6430-4F6D-9048-CEB9F49200F4}"/>
            </a:ext>
          </a:extLst>
        </xdr:cNvPr>
        <xdr:cNvSpPr txBox="1"/>
      </xdr:nvSpPr>
      <xdr:spPr>
        <a:xfrm>
          <a:off x="6737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60EE3993-8EA3-4D5E-B714-12E578C936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A352520-1541-4E7B-96F3-169E6B5B1F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DFCB33B6-35E1-4BE9-A6AA-4221C88F29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7832EE-8A5B-4CAF-AB76-AA340452C5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4187C8BC-9280-49D0-B897-CE01DB06A0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E7BCE301-7367-41EB-8E3A-64A44D4918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4B0B0246-F6A1-406D-9FE8-E4A236B9F1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F896D4E-EAF3-439D-A27F-BF2839C246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2E38893E-0546-4910-BA46-01F5539EA9E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B083FAE4-04ED-4ACF-B08D-14A4B44BCF1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AA39AC4-52B3-4D55-80DF-AC1F1AA5760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BCBE950-806C-408B-9281-4E0CA849D0A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51A40018-9D87-4DCD-B7D9-ADDDAD0D1C8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A80D9A5-9674-49F9-88A3-A3708212419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6BF4EB0-2443-4431-84A1-98C2A0EDCB9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39026AFE-F0A9-46D0-863F-3A667614788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146C6E1-405B-4914-890B-BA5BA297D73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B7B7E990-5F95-44F9-9141-C9975754487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DAD7E83C-4D1D-4565-AE2F-3D612CFE03F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77ED7E29-2A0A-4ECD-A41C-484E2E6893E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5F06BF16-1C70-4A73-B716-2B315A3D069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6DE4960-53EA-410D-8344-44F92C61E2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1919A392-1019-4083-8EAA-237B9F4EDCD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BE7E0E6F-824B-4846-992E-DC091D2106E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4BE5C364-304E-49F7-AF86-15C891B55AE3}"/>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D60C2237-A507-4E45-B109-7F3F96A6A4D7}"/>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1FCBFAB0-4EB0-4E68-95AA-9A08F4E1E02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584A44C2-E055-40D2-BBAB-4E21CF85463D}"/>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D7F15862-7776-49D4-B852-A964AEEFDEE9}"/>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29A8B994-A366-48D5-8DCE-9314E4A60067}"/>
            </a:ext>
          </a:extLst>
        </xdr:cNvPr>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326DCB35-C9BB-4E8E-B7AD-C383F9A5F4F7}"/>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C037679A-A4AE-4CE9-B2A3-CE4ECC54611E}"/>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7A46D816-F58D-4B29-9946-C10810FF8C68}"/>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5DD7CABA-BECB-46C4-BF3D-59BFB8DD0BE2}"/>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EA675CBF-F5E6-4D78-BD96-94BE0FCA2A36}"/>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8AAAB19-FEED-4908-93C4-96752F7D83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266FB86-5B9A-4329-9539-613293C481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3A4BEC6-0FD7-4FB5-9EA4-D657521A517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F75178B-7A7E-43E1-AD04-685D186ED31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60AEF89-F1E2-4D50-9E9A-ADC0B20E8C8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61595</xdr:rowOff>
    </xdr:from>
    <xdr:to>
      <xdr:col>24</xdr:col>
      <xdr:colOff>114300</xdr:colOff>
      <xdr:row>102</xdr:row>
      <xdr:rowOff>163195</xdr:rowOff>
    </xdr:to>
    <xdr:sp macro="" textlink="">
      <xdr:nvSpPr>
        <xdr:cNvPr id="422" name="楕円 421">
          <a:extLst>
            <a:ext uri="{FF2B5EF4-FFF2-40B4-BE49-F238E27FC236}">
              <a16:creationId xmlns:a16="http://schemas.microsoft.com/office/drawing/2014/main" id="{F97D6290-E856-48FA-A360-06CE80220A85}"/>
            </a:ext>
          </a:extLst>
        </xdr:cNvPr>
        <xdr:cNvSpPr/>
      </xdr:nvSpPr>
      <xdr:spPr>
        <a:xfrm>
          <a:off x="4584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84472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38D0B5AC-F8A2-4739-A41E-85B5960E7290}"/>
            </a:ext>
          </a:extLst>
        </xdr:cNvPr>
        <xdr:cNvSpPr txBox="1"/>
      </xdr:nvSpPr>
      <xdr:spPr>
        <a:xfrm>
          <a:off x="46736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149225</xdr:rowOff>
    </xdr:from>
    <xdr:to>
      <xdr:col>20</xdr:col>
      <xdr:colOff>38100</xdr:colOff>
      <xdr:row>102</xdr:row>
      <xdr:rowOff>79375</xdr:rowOff>
    </xdr:to>
    <xdr:sp macro="" textlink="">
      <xdr:nvSpPr>
        <xdr:cNvPr id="424" name="楕円 423">
          <a:extLst>
            <a:ext uri="{FF2B5EF4-FFF2-40B4-BE49-F238E27FC236}">
              <a16:creationId xmlns:a16="http://schemas.microsoft.com/office/drawing/2014/main" id="{CC334DE5-3588-4F0C-89E2-F014B1ED85C2}"/>
            </a:ext>
          </a:extLst>
        </xdr:cNvPr>
        <xdr:cNvSpPr/>
      </xdr:nvSpPr>
      <xdr:spPr>
        <a:xfrm>
          <a:off x="3746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28575</xdr:rowOff>
    </xdr:from>
    <xdr:to>
      <xdr:col>24</xdr:col>
      <xdr:colOff>63500</xdr:colOff>
      <xdr:row>102</xdr:row>
      <xdr:rowOff>112395</xdr:rowOff>
    </xdr:to>
    <xdr:cxnSp macro="">
      <xdr:nvCxnSpPr>
        <xdr:cNvPr id="425" name="直線コネクタ 424">
          <a:extLst>
            <a:ext uri="{FF2B5EF4-FFF2-40B4-BE49-F238E27FC236}">
              <a16:creationId xmlns:a16="http://schemas.microsoft.com/office/drawing/2014/main" id="{ED103A60-D58C-4F39-9B6D-199C8AA62237}"/>
            </a:ext>
          </a:extLst>
        </xdr:cNvPr>
        <xdr:cNvCxnSpPr/>
      </xdr:nvCxnSpPr>
      <xdr:spPr>
        <a:xfrm>
          <a:off x="3797300" y="175164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65405</xdr:rowOff>
    </xdr:from>
    <xdr:to>
      <xdr:col>15</xdr:col>
      <xdr:colOff>101600</xdr:colOff>
      <xdr:row>101</xdr:row>
      <xdr:rowOff>167005</xdr:rowOff>
    </xdr:to>
    <xdr:sp macro="" textlink="">
      <xdr:nvSpPr>
        <xdr:cNvPr id="426" name="楕円 425">
          <a:extLst>
            <a:ext uri="{FF2B5EF4-FFF2-40B4-BE49-F238E27FC236}">
              <a16:creationId xmlns:a16="http://schemas.microsoft.com/office/drawing/2014/main" id="{96809C8F-6A95-46DC-8C2E-5CB493664D6C}"/>
            </a:ext>
          </a:extLst>
        </xdr:cNvPr>
        <xdr:cNvSpPr/>
      </xdr:nvSpPr>
      <xdr:spPr>
        <a:xfrm>
          <a:off x="2857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116205</xdr:rowOff>
    </xdr:from>
    <xdr:to>
      <xdr:col>19</xdr:col>
      <xdr:colOff>177800</xdr:colOff>
      <xdr:row>102</xdr:row>
      <xdr:rowOff>28575</xdr:rowOff>
    </xdr:to>
    <xdr:cxnSp macro="">
      <xdr:nvCxnSpPr>
        <xdr:cNvPr id="427" name="直線コネクタ 426">
          <a:extLst>
            <a:ext uri="{FF2B5EF4-FFF2-40B4-BE49-F238E27FC236}">
              <a16:creationId xmlns:a16="http://schemas.microsoft.com/office/drawing/2014/main" id="{C072B111-F314-4EB8-96BB-2035BD3A535A}"/>
            </a:ext>
          </a:extLst>
        </xdr:cNvPr>
        <xdr:cNvCxnSpPr/>
      </xdr:nvCxnSpPr>
      <xdr:spPr>
        <a:xfrm>
          <a:off x="2908300" y="174326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153036</xdr:rowOff>
    </xdr:from>
    <xdr:to>
      <xdr:col>10</xdr:col>
      <xdr:colOff>165100</xdr:colOff>
      <xdr:row>101</xdr:row>
      <xdr:rowOff>83186</xdr:rowOff>
    </xdr:to>
    <xdr:sp macro="" textlink="">
      <xdr:nvSpPr>
        <xdr:cNvPr id="428" name="楕円 427">
          <a:extLst>
            <a:ext uri="{FF2B5EF4-FFF2-40B4-BE49-F238E27FC236}">
              <a16:creationId xmlns:a16="http://schemas.microsoft.com/office/drawing/2014/main" id="{2186F344-9A98-47D1-9321-84DEDCDE30A5}"/>
            </a:ext>
          </a:extLst>
        </xdr:cNvPr>
        <xdr:cNvSpPr/>
      </xdr:nvSpPr>
      <xdr:spPr>
        <a:xfrm>
          <a:off x="1968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32386</xdr:rowOff>
    </xdr:from>
    <xdr:to>
      <xdr:col>15</xdr:col>
      <xdr:colOff>50800</xdr:colOff>
      <xdr:row>101</xdr:row>
      <xdr:rowOff>116205</xdr:rowOff>
    </xdr:to>
    <xdr:cxnSp macro="">
      <xdr:nvCxnSpPr>
        <xdr:cNvPr id="429" name="直線コネクタ 428">
          <a:extLst>
            <a:ext uri="{FF2B5EF4-FFF2-40B4-BE49-F238E27FC236}">
              <a16:creationId xmlns:a16="http://schemas.microsoft.com/office/drawing/2014/main" id="{F55591AD-CEA7-4F58-B732-A453A428D658}"/>
            </a:ext>
          </a:extLst>
        </xdr:cNvPr>
        <xdr:cNvCxnSpPr/>
      </xdr:nvCxnSpPr>
      <xdr:spPr>
        <a:xfrm>
          <a:off x="2019300" y="1734883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0" name="n_1aveValue【市民会館】&#10;有形固定資産減価償却率">
          <a:extLst>
            <a:ext uri="{FF2B5EF4-FFF2-40B4-BE49-F238E27FC236}">
              <a16:creationId xmlns:a16="http://schemas.microsoft.com/office/drawing/2014/main" id="{6E0C340F-ECC8-4CF1-B88C-5000EC057701}"/>
            </a:ext>
          </a:extLst>
        </xdr:cNvPr>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1" name="n_2aveValue【市民会館】&#10;有形固定資産減価償却率">
          <a:extLst>
            <a:ext uri="{FF2B5EF4-FFF2-40B4-BE49-F238E27FC236}">
              <a16:creationId xmlns:a16="http://schemas.microsoft.com/office/drawing/2014/main" id="{FF7455B4-3C8D-4CC9-958D-ECF41523F7C8}"/>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2" name="n_3aveValue【市民会館】&#10;有形固定資産減価償却率">
          <a:extLst>
            <a:ext uri="{FF2B5EF4-FFF2-40B4-BE49-F238E27FC236}">
              <a16:creationId xmlns:a16="http://schemas.microsoft.com/office/drawing/2014/main" id="{29371926-D658-41D3-A138-DEF758216539}"/>
            </a:ext>
          </a:extLst>
        </xdr:cNvPr>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3" name="n_4aveValue【市民会館】&#10;有形固定資産減価償却率">
          <a:extLst>
            <a:ext uri="{FF2B5EF4-FFF2-40B4-BE49-F238E27FC236}">
              <a16:creationId xmlns:a16="http://schemas.microsoft.com/office/drawing/2014/main" id="{362718E6-7302-453A-8951-EA8A577AAC81}"/>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95902</xdr:rowOff>
    </xdr:from>
    <xdr:ext cx="405111" cy="259045"/>
    <xdr:sp macro="" textlink="">
      <xdr:nvSpPr>
        <xdr:cNvPr id="434" name="n_1mainValue【市民会館】&#10;有形固定資産減価償却率">
          <a:extLst>
            <a:ext uri="{FF2B5EF4-FFF2-40B4-BE49-F238E27FC236}">
              <a16:creationId xmlns:a16="http://schemas.microsoft.com/office/drawing/2014/main" id="{C61A8387-DC65-4D4A-8B19-C155CD9A7126}"/>
            </a:ext>
          </a:extLst>
        </xdr:cNvPr>
        <xdr:cNvSpPr txBox="1"/>
      </xdr:nvSpPr>
      <xdr:spPr>
        <a:xfrm>
          <a:off x="35820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12082</xdr:rowOff>
    </xdr:from>
    <xdr:ext cx="405111" cy="259045"/>
    <xdr:sp macro="" textlink="">
      <xdr:nvSpPr>
        <xdr:cNvPr id="435" name="n_2mainValue【市民会館】&#10;有形固定資産減価償却率">
          <a:extLst>
            <a:ext uri="{FF2B5EF4-FFF2-40B4-BE49-F238E27FC236}">
              <a16:creationId xmlns:a16="http://schemas.microsoft.com/office/drawing/2014/main" id="{DC963685-D541-42F3-A086-3F5FC114C4A1}"/>
            </a:ext>
          </a:extLst>
        </xdr:cNvPr>
        <xdr:cNvSpPr txBox="1"/>
      </xdr:nvSpPr>
      <xdr:spPr>
        <a:xfrm>
          <a:off x="27057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99713</xdr:rowOff>
    </xdr:from>
    <xdr:ext cx="405111" cy="259045"/>
    <xdr:sp macro="" textlink="">
      <xdr:nvSpPr>
        <xdr:cNvPr id="436" name="n_3mainValue【市民会館】&#10;有形固定資産減価償却率">
          <a:extLst>
            <a:ext uri="{FF2B5EF4-FFF2-40B4-BE49-F238E27FC236}">
              <a16:creationId xmlns:a16="http://schemas.microsoft.com/office/drawing/2014/main" id="{6DD9E87E-6FC4-4F3E-A69A-B681359F73AE}"/>
            </a:ext>
          </a:extLst>
        </xdr:cNvPr>
        <xdr:cNvSpPr txBox="1"/>
      </xdr:nvSpPr>
      <xdr:spPr>
        <a:xfrm>
          <a:off x="1816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923F7637-C91B-47E2-B366-B99FE73FD0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5B2721BD-A345-4AC0-891A-3C7C0590A1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F97395EB-5F0E-4D30-AA43-0867C7F914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9C09239C-FBF1-4981-9A22-65B73CE38D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615EBD33-4F2E-4526-9CF6-5D58FFC1E7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94C6E04E-29DA-4522-8387-4BA3EEA615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C5919265-2DED-44DB-B557-CF22E229CA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9317CB13-0640-4316-ACFA-41048219DA5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AC99DBCE-DE94-4097-8123-AA816FC41D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4280AEB2-2BCE-40F7-8C34-22A2CF9D8FE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DA3BA3A7-C5B9-425A-A6B5-55A39FCFDC1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CA0F3116-3C2B-4D90-A031-98C350D1AB1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6275DE8F-C5B3-4205-9944-3E769C053FE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94EA81F5-EF9F-46FF-925C-225B25252EC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2DB55E3C-90D1-430A-B485-117131E5C8B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5CC87E6A-4175-44BB-9713-C61C5DCBDD2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1E6D8283-5E89-4F06-96D0-B29DE91CE10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BDE76123-0EA5-45FD-B181-5F5181A49F0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D2B9B103-F2E9-4EC2-A80E-2EF07AD149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6DE4236B-DD06-4B73-AD5B-3F36E8EBE41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5A8E4C56-25EE-42DD-8477-2387257179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B5F090FB-1B5B-40A2-8D60-72AF7008B29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6E9D5FDC-1E2E-4871-ACFC-7E7A6C38C48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0" name="直線コネクタ 459">
          <a:extLst>
            <a:ext uri="{FF2B5EF4-FFF2-40B4-BE49-F238E27FC236}">
              <a16:creationId xmlns:a16="http://schemas.microsoft.com/office/drawing/2014/main" id="{0DAE35CF-35F4-445A-9363-447524A5A35B}"/>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1" name="【市民会館】&#10;一人当たり面積最小値テキスト">
          <a:extLst>
            <a:ext uri="{FF2B5EF4-FFF2-40B4-BE49-F238E27FC236}">
              <a16:creationId xmlns:a16="http://schemas.microsoft.com/office/drawing/2014/main" id="{A75B52D4-C74A-49B6-A51E-6B1AC2139AC1}"/>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2" name="直線コネクタ 461">
          <a:extLst>
            <a:ext uri="{FF2B5EF4-FFF2-40B4-BE49-F238E27FC236}">
              <a16:creationId xmlns:a16="http://schemas.microsoft.com/office/drawing/2014/main" id="{E0D0E55F-8680-4E80-97EF-05CC5ADC1C01}"/>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3" name="【市民会館】&#10;一人当たり面積最大値テキスト">
          <a:extLst>
            <a:ext uri="{FF2B5EF4-FFF2-40B4-BE49-F238E27FC236}">
              <a16:creationId xmlns:a16="http://schemas.microsoft.com/office/drawing/2014/main" id="{F0E77F5B-7DA3-45D9-9505-BCA41A3154A6}"/>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4" name="直線コネクタ 463">
          <a:extLst>
            <a:ext uri="{FF2B5EF4-FFF2-40B4-BE49-F238E27FC236}">
              <a16:creationId xmlns:a16="http://schemas.microsoft.com/office/drawing/2014/main" id="{F501AFE8-CBEE-4D47-A65E-707992325A32}"/>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5" name="【市民会館】&#10;一人当たり面積平均値テキスト">
          <a:extLst>
            <a:ext uri="{FF2B5EF4-FFF2-40B4-BE49-F238E27FC236}">
              <a16:creationId xmlns:a16="http://schemas.microsoft.com/office/drawing/2014/main" id="{83C302EC-813A-453E-BDC2-4560F72B0751}"/>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6" name="フローチャート: 判断 465">
          <a:extLst>
            <a:ext uri="{FF2B5EF4-FFF2-40B4-BE49-F238E27FC236}">
              <a16:creationId xmlns:a16="http://schemas.microsoft.com/office/drawing/2014/main" id="{22041676-3E4A-4B77-BDC6-E6DBC9301E96}"/>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7" name="フローチャート: 判断 466">
          <a:extLst>
            <a:ext uri="{FF2B5EF4-FFF2-40B4-BE49-F238E27FC236}">
              <a16:creationId xmlns:a16="http://schemas.microsoft.com/office/drawing/2014/main" id="{96734BE1-D126-43CF-8BD0-7EB6681D4694}"/>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8" name="フローチャート: 判断 467">
          <a:extLst>
            <a:ext uri="{FF2B5EF4-FFF2-40B4-BE49-F238E27FC236}">
              <a16:creationId xmlns:a16="http://schemas.microsoft.com/office/drawing/2014/main" id="{3F06300A-7A94-4AEE-8588-462DAAC46C0C}"/>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9" name="フローチャート: 判断 468">
          <a:extLst>
            <a:ext uri="{FF2B5EF4-FFF2-40B4-BE49-F238E27FC236}">
              <a16:creationId xmlns:a16="http://schemas.microsoft.com/office/drawing/2014/main" id="{6660F3BA-7F42-47B7-82CF-7D8A58C68571}"/>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0" name="フローチャート: 判断 469">
          <a:extLst>
            <a:ext uri="{FF2B5EF4-FFF2-40B4-BE49-F238E27FC236}">
              <a16:creationId xmlns:a16="http://schemas.microsoft.com/office/drawing/2014/main" id="{295F8C56-B4AB-4F93-A411-B62FBCFE4758}"/>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2B507A6-6398-4CE8-A5DE-02139C19CD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322DE60-C19C-4569-A24E-AD25F1CEC5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C3EC62A-7530-41DE-8879-C4169B502BC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F7BE0F1-BA33-493E-A2E6-93A962865B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E9B63B8-7042-4622-B90C-7A172EC256E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76" name="楕円 475">
          <a:extLst>
            <a:ext uri="{FF2B5EF4-FFF2-40B4-BE49-F238E27FC236}">
              <a16:creationId xmlns:a16="http://schemas.microsoft.com/office/drawing/2014/main" id="{A277FEA3-5A4A-47C6-9B38-2E7E71A4076E}"/>
            </a:ext>
          </a:extLst>
        </xdr:cNvPr>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33038</xdr:rowOff>
    </xdr:from>
    <xdr:ext cx="469744" cy="259045"/>
    <xdr:sp macro="" textlink="">
      <xdr:nvSpPr>
        <xdr:cNvPr id="477" name="【市民会館】&#10;一人当たり面積該当値テキスト">
          <a:extLst>
            <a:ext uri="{FF2B5EF4-FFF2-40B4-BE49-F238E27FC236}">
              <a16:creationId xmlns:a16="http://schemas.microsoft.com/office/drawing/2014/main" id="{791754F3-EA14-4C47-AC77-1FB4CD2EDB0F}"/>
            </a:ext>
          </a:extLst>
        </xdr:cNvPr>
        <xdr:cNvSpPr txBox="1"/>
      </xdr:nvSpPr>
      <xdr:spPr>
        <a:xfrm>
          <a:off x="10515600"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17780</xdr:rowOff>
    </xdr:from>
    <xdr:to>
      <xdr:col>50</xdr:col>
      <xdr:colOff>165100</xdr:colOff>
      <xdr:row>105</xdr:row>
      <xdr:rowOff>119380</xdr:rowOff>
    </xdr:to>
    <xdr:sp macro="" textlink="">
      <xdr:nvSpPr>
        <xdr:cNvPr id="478" name="楕円 477">
          <a:extLst>
            <a:ext uri="{FF2B5EF4-FFF2-40B4-BE49-F238E27FC236}">
              <a16:creationId xmlns:a16="http://schemas.microsoft.com/office/drawing/2014/main" id="{C84856AA-6D6A-4333-8670-24BB9680984B}"/>
            </a:ext>
          </a:extLst>
        </xdr:cNvPr>
        <xdr:cNvSpPr/>
      </xdr:nvSpPr>
      <xdr:spPr>
        <a:xfrm>
          <a:off x="9588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68580</xdr:rowOff>
    </xdr:to>
    <xdr:cxnSp macro="">
      <xdr:nvCxnSpPr>
        <xdr:cNvPr id="479" name="直線コネクタ 478">
          <a:extLst>
            <a:ext uri="{FF2B5EF4-FFF2-40B4-BE49-F238E27FC236}">
              <a16:creationId xmlns:a16="http://schemas.microsoft.com/office/drawing/2014/main" id="{4325CBC1-4DE0-4943-9550-58518E8F630B}"/>
            </a:ext>
          </a:extLst>
        </xdr:cNvPr>
        <xdr:cNvCxnSpPr/>
      </xdr:nvCxnSpPr>
      <xdr:spPr>
        <a:xfrm flipV="1">
          <a:off x="9639300" y="180632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80" name="楕円 479">
          <a:extLst>
            <a:ext uri="{FF2B5EF4-FFF2-40B4-BE49-F238E27FC236}">
              <a16:creationId xmlns:a16="http://schemas.microsoft.com/office/drawing/2014/main" id="{56BAC01F-BDF6-4444-AA15-8E931D0D34F2}"/>
            </a:ext>
          </a:extLst>
        </xdr:cNvPr>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68580</xdr:rowOff>
    </xdr:from>
    <xdr:to>
      <xdr:col>50</xdr:col>
      <xdr:colOff>114300</xdr:colOff>
      <xdr:row>105</xdr:row>
      <xdr:rowOff>80011</xdr:rowOff>
    </xdr:to>
    <xdr:cxnSp macro="">
      <xdr:nvCxnSpPr>
        <xdr:cNvPr id="481" name="直線コネクタ 480">
          <a:extLst>
            <a:ext uri="{FF2B5EF4-FFF2-40B4-BE49-F238E27FC236}">
              <a16:creationId xmlns:a16="http://schemas.microsoft.com/office/drawing/2014/main" id="{E9FE208F-3B4A-4A37-85C8-2D2EEE1A2CEF}"/>
            </a:ext>
          </a:extLst>
        </xdr:cNvPr>
        <xdr:cNvCxnSpPr/>
      </xdr:nvCxnSpPr>
      <xdr:spPr>
        <a:xfrm flipV="1">
          <a:off x="8750300" y="18070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482" name="楕円 481">
          <a:extLst>
            <a:ext uri="{FF2B5EF4-FFF2-40B4-BE49-F238E27FC236}">
              <a16:creationId xmlns:a16="http://schemas.microsoft.com/office/drawing/2014/main" id="{7C227E77-A3CD-417C-BBC4-6F0994A1D57E}"/>
            </a:ext>
          </a:extLst>
        </xdr:cNvPr>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80011</xdr:rowOff>
    </xdr:from>
    <xdr:to>
      <xdr:col>45</xdr:col>
      <xdr:colOff>177800</xdr:colOff>
      <xdr:row>105</xdr:row>
      <xdr:rowOff>87630</xdr:rowOff>
    </xdr:to>
    <xdr:cxnSp macro="">
      <xdr:nvCxnSpPr>
        <xdr:cNvPr id="483" name="直線コネクタ 482">
          <a:extLst>
            <a:ext uri="{FF2B5EF4-FFF2-40B4-BE49-F238E27FC236}">
              <a16:creationId xmlns:a16="http://schemas.microsoft.com/office/drawing/2014/main" id="{806F2C9E-9B1D-4E84-BC9B-ABF409C54927}"/>
            </a:ext>
          </a:extLst>
        </xdr:cNvPr>
        <xdr:cNvCxnSpPr/>
      </xdr:nvCxnSpPr>
      <xdr:spPr>
        <a:xfrm flipV="1">
          <a:off x="7861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4" name="n_1aveValue【市民会館】&#10;一人当たり面積">
          <a:extLst>
            <a:ext uri="{FF2B5EF4-FFF2-40B4-BE49-F238E27FC236}">
              <a16:creationId xmlns:a16="http://schemas.microsoft.com/office/drawing/2014/main" id="{6A51EDAB-CC62-48BE-B855-2C57F7F1E6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5" name="n_2aveValue【市民会館】&#10;一人当たり面積">
          <a:extLst>
            <a:ext uri="{FF2B5EF4-FFF2-40B4-BE49-F238E27FC236}">
              <a16:creationId xmlns:a16="http://schemas.microsoft.com/office/drawing/2014/main" id="{2F5C01AA-D40D-4BC3-9AD8-E60E3018FD0C}"/>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6" name="n_3aveValue【市民会館】&#10;一人当たり面積">
          <a:extLst>
            <a:ext uri="{FF2B5EF4-FFF2-40B4-BE49-F238E27FC236}">
              <a16:creationId xmlns:a16="http://schemas.microsoft.com/office/drawing/2014/main" id="{CC832558-8853-4673-86D6-C0B48EE7BB30}"/>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7" name="n_4aveValue【市民会館】&#10;一人当たり面積">
          <a:extLst>
            <a:ext uri="{FF2B5EF4-FFF2-40B4-BE49-F238E27FC236}">
              <a16:creationId xmlns:a16="http://schemas.microsoft.com/office/drawing/2014/main" id="{9FBFEC06-C383-4010-8D01-DC4ED3CE3B8A}"/>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135907</xdr:rowOff>
    </xdr:from>
    <xdr:ext cx="469744" cy="259045"/>
    <xdr:sp macro="" textlink="">
      <xdr:nvSpPr>
        <xdr:cNvPr id="488" name="n_1mainValue【市民会館】&#10;一人当たり面積">
          <a:extLst>
            <a:ext uri="{FF2B5EF4-FFF2-40B4-BE49-F238E27FC236}">
              <a16:creationId xmlns:a16="http://schemas.microsoft.com/office/drawing/2014/main" id="{748D7994-81A6-4F47-AA5B-07B533802394}"/>
            </a:ext>
          </a:extLst>
        </xdr:cNvPr>
        <xdr:cNvSpPr txBox="1"/>
      </xdr:nvSpPr>
      <xdr:spPr>
        <a:xfrm>
          <a:off x="9391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9" name="n_2mainValue【市民会館】&#10;一人当たり面積">
          <a:extLst>
            <a:ext uri="{FF2B5EF4-FFF2-40B4-BE49-F238E27FC236}">
              <a16:creationId xmlns:a16="http://schemas.microsoft.com/office/drawing/2014/main" id="{40D48CC2-40BB-430B-A3D9-CCDBBD7963FE}"/>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90" name="n_3mainValue【市民会館】&#10;一人当たり面積">
          <a:extLst>
            <a:ext uri="{FF2B5EF4-FFF2-40B4-BE49-F238E27FC236}">
              <a16:creationId xmlns:a16="http://schemas.microsoft.com/office/drawing/2014/main" id="{6C0FDBD7-FE12-4337-AA4C-B60EBB8C1DE3}"/>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11AA2AF1-BC3A-442D-A6C6-012F8E205F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22E728E7-DD3E-49E9-A3DD-30F957457F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452C8BC6-C843-48E2-B3E9-C45435E6FE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7B0187BC-E6B0-4A6E-8043-73A25FF314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2D37CCAE-18BA-4D12-A05B-589E7A9487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9382149F-946D-46F7-BFD5-7280E21FAC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81B4FC3F-D9D5-463F-ADDD-70DDF0EBBB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AD1B6F6B-6184-4405-B3B5-B074211BFF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1DD7743C-09B3-4345-A4B5-DEE835A042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82C08D93-77AB-414A-BFF0-C983282F52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DEF2F746-5AC4-405A-B409-A2D2D42FE4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5657108F-86E2-4D51-AE8C-6DC46DBA745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C39264EA-AEDA-405D-BF83-5C50FFB7D76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9F08E12D-5082-4DA7-9936-DB9268DFBF4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34E5A851-343A-4FE1-9038-09D48B2B4E7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88205F01-40FA-48A1-8375-3C114419900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2C3B5251-EA13-4648-82AB-2C32293C35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60E20CD3-8590-4F90-8849-458A02AE680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485BA23D-132D-496C-A601-263DA151899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272CE8AD-703F-4F59-B791-EE8E727FF82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5771112A-AC7A-4715-A363-42E4C5D42AA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26F7364C-8CB9-4E96-85EE-47AF299045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822B8472-3AB4-4A0F-82DD-9D72923CD24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7D14F4D-CA08-41FD-B21C-4ADD99E96F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15" name="直線コネクタ 514">
          <a:extLst>
            <a:ext uri="{FF2B5EF4-FFF2-40B4-BE49-F238E27FC236}">
              <a16:creationId xmlns:a16="http://schemas.microsoft.com/office/drawing/2014/main" id="{96541951-088F-4729-9091-489F229A81A4}"/>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5F273FFF-C938-4FE8-A247-1A1590B544CF}"/>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17" name="直線コネクタ 516">
          <a:extLst>
            <a:ext uri="{FF2B5EF4-FFF2-40B4-BE49-F238E27FC236}">
              <a16:creationId xmlns:a16="http://schemas.microsoft.com/office/drawing/2014/main" id="{57C591E1-41C4-49B2-A6A0-21CBA675B7A1}"/>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81BA7F7-47F8-4702-935F-8BB080BBE3DE}"/>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19" name="直線コネクタ 518">
          <a:extLst>
            <a:ext uri="{FF2B5EF4-FFF2-40B4-BE49-F238E27FC236}">
              <a16:creationId xmlns:a16="http://schemas.microsoft.com/office/drawing/2014/main" id="{94669A16-B846-4F71-BA3B-089FE117279F}"/>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AB7459DE-FA52-455F-9577-456E8356A4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1" name="フローチャート: 判断 520">
          <a:extLst>
            <a:ext uri="{FF2B5EF4-FFF2-40B4-BE49-F238E27FC236}">
              <a16:creationId xmlns:a16="http://schemas.microsoft.com/office/drawing/2014/main" id="{A1F35EA2-D5C2-45AA-9FF1-A595BF49D59F}"/>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2" name="フローチャート: 判断 521">
          <a:extLst>
            <a:ext uri="{FF2B5EF4-FFF2-40B4-BE49-F238E27FC236}">
              <a16:creationId xmlns:a16="http://schemas.microsoft.com/office/drawing/2014/main" id="{2940A13C-2C7B-4EFB-A98E-42CBF0FEB76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3" name="フローチャート: 判断 522">
          <a:extLst>
            <a:ext uri="{FF2B5EF4-FFF2-40B4-BE49-F238E27FC236}">
              <a16:creationId xmlns:a16="http://schemas.microsoft.com/office/drawing/2014/main" id="{C3DE6D95-0570-465C-9656-E99AC3117164}"/>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4" name="フローチャート: 判断 523">
          <a:extLst>
            <a:ext uri="{FF2B5EF4-FFF2-40B4-BE49-F238E27FC236}">
              <a16:creationId xmlns:a16="http://schemas.microsoft.com/office/drawing/2014/main" id="{2BEA1058-11CA-4B88-A209-DDCD853E51A9}"/>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25" name="フローチャート: 判断 524">
          <a:extLst>
            <a:ext uri="{FF2B5EF4-FFF2-40B4-BE49-F238E27FC236}">
              <a16:creationId xmlns:a16="http://schemas.microsoft.com/office/drawing/2014/main" id="{D5AD7405-F589-4323-9EC4-2C6CC7395A72}"/>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F3CDBD0-C3C7-4C8D-B2BF-AC120CE8E1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1D6F6B2-634E-4184-A807-5AE2DA9DE2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31F6521-576B-4A30-ACF0-6D79B5A103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D43B7AB-7600-4DC1-9AAA-E3C687A823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596FE63-4255-4B86-9C19-F51D7ADA99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531" name="楕円 530">
          <a:extLst>
            <a:ext uri="{FF2B5EF4-FFF2-40B4-BE49-F238E27FC236}">
              <a16:creationId xmlns:a16="http://schemas.microsoft.com/office/drawing/2014/main" id="{4AE0188C-7487-4A28-AB7B-BF0F31287044}"/>
            </a:ext>
          </a:extLst>
        </xdr:cNvPr>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FFA7FA32-5064-45C7-A1F5-A503119DCC1D}"/>
            </a:ext>
          </a:extLst>
        </xdr:cNvPr>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33" name="楕円 532">
          <a:extLst>
            <a:ext uri="{FF2B5EF4-FFF2-40B4-BE49-F238E27FC236}">
              <a16:creationId xmlns:a16="http://schemas.microsoft.com/office/drawing/2014/main" id="{E446E4C4-83F3-4EFD-A297-39D02BB76988}"/>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127635</xdr:rowOff>
    </xdr:to>
    <xdr:cxnSp macro="">
      <xdr:nvCxnSpPr>
        <xdr:cNvPr id="534" name="直線コネクタ 533">
          <a:extLst>
            <a:ext uri="{FF2B5EF4-FFF2-40B4-BE49-F238E27FC236}">
              <a16:creationId xmlns:a16="http://schemas.microsoft.com/office/drawing/2014/main" id="{4DDCA4BD-2003-4139-A625-A758163DFA3F}"/>
            </a:ext>
          </a:extLst>
        </xdr:cNvPr>
        <xdr:cNvCxnSpPr/>
      </xdr:nvCxnSpPr>
      <xdr:spPr>
        <a:xfrm>
          <a:off x="15481300" y="65913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147320</xdr:rowOff>
    </xdr:from>
    <xdr:to>
      <xdr:col>76</xdr:col>
      <xdr:colOff>165100</xdr:colOff>
      <xdr:row>38</xdr:row>
      <xdr:rowOff>77470</xdr:rowOff>
    </xdr:to>
    <xdr:sp macro="" textlink="">
      <xdr:nvSpPr>
        <xdr:cNvPr id="535" name="楕円 534">
          <a:extLst>
            <a:ext uri="{FF2B5EF4-FFF2-40B4-BE49-F238E27FC236}">
              <a16:creationId xmlns:a16="http://schemas.microsoft.com/office/drawing/2014/main" id="{67A7489E-2D75-435D-93FA-AECBE36C37B8}"/>
            </a:ext>
          </a:extLst>
        </xdr:cNvPr>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76200</xdr:rowOff>
    </xdr:to>
    <xdr:cxnSp macro="">
      <xdr:nvCxnSpPr>
        <xdr:cNvPr id="536" name="直線コネクタ 535">
          <a:extLst>
            <a:ext uri="{FF2B5EF4-FFF2-40B4-BE49-F238E27FC236}">
              <a16:creationId xmlns:a16="http://schemas.microsoft.com/office/drawing/2014/main" id="{A4EC3CC3-2486-4E71-8B85-DD14D857A2C4}"/>
            </a:ext>
          </a:extLst>
        </xdr:cNvPr>
        <xdr:cNvCxnSpPr/>
      </xdr:nvCxnSpPr>
      <xdr:spPr>
        <a:xfrm>
          <a:off x="14592300" y="6541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537" name="楕円 536">
          <a:extLst>
            <a:ext uri="{FF2B5EF4-FFF2-40B4-BE49-F238E27FC236}">
              <a16:creationId xmlns:a16="http://schemas.microsoft.com/office/drawing/2014/main" id="{6C9927C9-E3B4-4C24-858A-8D3C970267AB}"/>
            </a:ext>
          </a:extLst>
        </xdr:cNvPr>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26670</xdr:rowOff>
    </xdr:to>
    <xdr:cxnSp macro="">
      <xdr:nvCxnSpPr>
        <xdr:cNvPr id="538" name="直線コネクタ 537">
          <a:extLst>
            <a:ext uri="{FF2B5EF4-FFF2-40B4-BE49-F238E27FC236}">
              <a16:creationId xmlns:a16="http://schemas.microsoft.com/office/drawing/2014/main" id="{4D58534D-EEB3-48F4-9F64-43C5A13BA7A1}"/>
            </a:ext>
          </a:extLst>
        </xdr:cNvPr>
        <xdr:cNvCxnSpPr/>
      </xdr:nvCxnSpPr>
      <xdr:spPr>
        <a:xfrm>
          <a:off x="13703300" y="64903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539" name="楕円 538">
          <a:extLst>
            <a:ext uri="{FF2B5EF4-FFF2-40B4-BE49-F238E27FC236}">
              <a16:creationId xmlns:a16="http://schemas.microsoft.com/office/drawing/2014/main" id="{CB558402-F616-4458-A6E3-B3D9F288C35E}"/>
            </a:ext>
          </a:extLst>
        </xdr:cNvPr>
        <xdr:cNvSpPr/>
      </xdr:nvSpPr>
      <xdr:spPr>
        <a:xfrm>
          <a:off x="1276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146685</xdr:rowOff>
    </xdr:to>
    <xdr:cxnSp macro="">
      <xdr:nvCxnSpPr>
        <xdr:cNvPr id="540" name="直線コネクタ 539">
          <a:extLst>
            <a:ext uri="{FF2B5EF4-FFF2-40B4-BE49-F238E27FC236}">
              <a16:creationId xmlns:a16="http://schemas.microsoft.com/office/drawing/2014/main" id="{096E9AD6-B2B9-47F1-BF2F-8BD1F7A1C6A4}"/>
            </a:ext>
          </a:extLst>
        </xdr:cNvPr>
        <xdr:cNvCxnSpPr/>
      </xdr:nvCxnSpPr>
      <xdr:spPr>
        <a:xfrm>
          <a:off x="12814300" y="6438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55F6D193-EF88-4D55-ADE1-41F75A7B109E}"/>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5299FB17-57C1-4480-8275-D2309D490F24}"/>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6ABA5DC6-55AC-4394-8479-3C8B62BF637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BD8E4E85-FF4B-4ACA-BE73-13A8217433AB}"/>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663E88B3-5DC4-4383-BBAC-0BF917DF8C69}"/>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68597</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9FE6BF8D-525C-457A-8F7B-5F63BF860DA0}"/>
            </a:ext>
          </a:extLst>
        </xdr:cNvPr>
        <xdr:cNvSpPr txBox="1"/>
      </xdr:nvSpPr>
      <xdr:spPr>
        <a:xfrm>
          <a:off x="14389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17162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7D8A1812-D302-4222-8C08-9E4BD3E57443}"/>
            </a:ext>
          </a:extLst>
        </xdr:cNvPr>
        <xdr:cNvSpPr txBox="1"/>
      </xdr:nvSpPr>
      <xdr:spPr>
        <a:xfrm>
          <a:off x="13500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137177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8B689E00-493D-43D1-9707-174567774634}"/>
            </a:ext>
          </a:extLst>
        </xdr:cNvPr>
        <xdr:cNvSpPr txBox="1"/>
      </xdr:nvSpPr>
      <xdr:spPr>
        <a:xfrm>
          <a:off x="12611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8375D645-4209-45CC-8281-FB2132F968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4A990109-9944-4803-8785-D69EC435939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531835DB-E973-436C-A7EA-0FE07C04FD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FD6C5546-AB1B-48A6-945D-6B0D19688C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E4BF9411-DAFD-4BE6-A1DE-749B7B93B7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C3069F24-6D1D-434A-B8FC-213D4DA4E9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FA0A0256-A0FE-4A50-80BC-DFB2307BBC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D4C2874B-F0FF-4667-A0BD-A1938F41EE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58465342-ED75-491B-945B-5B5E5FBFE2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12064542-13EA-464C-ACD4-5B02F3E8C2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AFB2E327-64C6-40D1-8B79-8606D89AFA0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DD968E45-17E4-4DE4-9503-3D5FFB54318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8E68B1AA-B658-4C0E-9738-68E669FC147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a:extLst>
            <a:ext uri="{FF2B5EF4-FFF2-40B4-BE49-F238E27FC236}">
              <a16:creationId xmlns:a16="http://schemas.microsoft.com/office/drawing/2014/main" id="{D7DC1371-B2E8-4D6F-88EC-5EF02D91947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950E0152-A7FE-4F54-8866-68EF8BC0E7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B959E246-3F76-4FC2-B189-49DEC93F1FE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3A49B99E-973C-4EE9-B66D-B1F6E63EEF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478BB4CF-F6BC-48A1-97FD-0D95DB389E7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FA1F39AF-A6B2-4335-A7B0-83D40F3218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5DC1DE93-AD09-45AA-9FE5-A7E499B743E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1235FD73-0E32-4BDC-8E63-5805D44101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0" name="直線コネクタ 569">
          <a:extLst>
            <a:ext uri="{FF2B5EF4-FFF2-40B4-BE49-F238E27FC236}">
              <a16:creationId xmlns:a16="http://schemas.microsoft.com/office/drawing/2014/main" id="{B8569131-53D1-42D4-A053-7745E978F31D}"/>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6ECDD2E5-9510-449F-BFBD-455F2DF90B25}"/>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2" name="直線コネクタ 571">
          <a:extLst>
            <a:ext uri="{FF2B5EF4-FFF2-40B4-BE49-F238E27FC236}">
              <a16:creationId xmlns:a16="http://schemas.microsoft.com/office/drawing/2014/main" id="{FD346776-67A0-4087-ADD9-E5C96DB66E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F25BFF70-07AC-4C6B-BA9C-508CC7D25A1E}"/>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74" name="直線コネクタ 573">
          <a:extLst>
            <a:ext uri="{FF2B5EF4-FFF2-40B4-BE49-F238E27FC236}">
              <a16:creationId xmlns:a16="http://schemas.microsoft.com/office/drawing/2014/main" id="{2F786D14-9E6F-457C-A297-AB460511574E}"/>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0BAE833A-EFC8-4395-8BDE-F48DF7AB43EB}"/>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76" name="フローチャート: 判断 575">
          <a:extLst>
            <a:ext uri="{FF2B5EF4-FFF2-40B4-BE49-F238E27FC236}">
              <a16:creationId xmlns:a16="http://schemas.microsoft.com/office/drawing/2014/main" id="{35CE4666-507A-46E2-8241-02B05198D30C}"/>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77" name="フローチャート: 判断 576">
          <a:extLst>
            <a:ext uri="{FF2B5EF4-FFF2-40B4-BE49-F238E27FC236}">
              <a16:creationId xmlns:a16="http://schemas.microsoft.com/office/drawing/2014/main" id="{C716845C-244D-4145-A241-E8CCCDBD9633}"/>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78" name="フローチャート: 判断 577">
          <a:extLst>
            <a:ext uri="{FF2B5EF4-FFF2-40B4-BE49-F238E27FC236}">
              <a16:creationId xmlns:a16="http://schemas.microsoft.com/office/drawing/2014/main" id="{AE6FC0ED-73D4-4EE6-A965-161434BF37AB}"/>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79" name="フローチャート: 判断 578">
          <a:extLst>
            <a:ext uri="{FF2B5EF4-FFF2-40B4-BE49-F238E27FC236}">
              <a16:creationId xmlns:a16="http://schemas.microsoft.com/office/drawing/2014/main" id="{BAB902BB-7D84-4FC1-B401-44C8F818CE3C}"/>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0" name="フローチャート: 判断 579">
          <a:extLst>
            <a:ext uri="{FF2B5EF4-FFF2-40B4-BE49-F238E27FC236}">
              <a16:creationId xmlns:a16="http://schemas.microsoft.com/office/drawing/2014/main" id="{1A9D78FE-90A2-4EF0-9C21-BB98A0DC274A}"/>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00227C1-E296-4000-BA47-DAE778C77A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A192C70-DE90-4D46-AEB2-2668FFAB11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AC5969C-AA53-4C22-B69D-7727726987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9CF08A5-E812-42BE-8060-E1D6251893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9B508A3-9EEF-494E-ACA1-0F6DB69526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26730</xdr:rowOff>
    </xdr:from>
    <xdr:to>
      <xdr:col>116</xdr:col>
      <xdr:colOff>114300</xdr:colOff>
      <xdr:row>39</xdr:row>
      <xdr:rowOff>128330</xdr:rowOff>
    </xdr:to>
    <xdr:sp macro="" textlink="">
      <xdr:nvSpPr>
        <xdr:cNvPr id="586" name="楕円 585">
          <a:extLst>
            <a:ext uri="{FF2B5EF4-FFF2-40B4-BE49-F238E27FC236}">
              <a16:creationId xmlns:a16="http://schemas.microsoft.com/office/drawing/2014/main" id="{2512F238-835A-45EC-99F7-F05D63EF7AB1}"/>
            </a:ext>
          </a:extLst>
        </xdr:cNvPr>
        <xdr:cNvSpPr/>
      </xdr:nvSpPr>
      <xdr:spPr>
        <a:xfrm>
          <a:off x="22110700" y="67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5157</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9F141A0-5683-4C33-B89F-40D617CCFAD0}"/>
            </a:ext>
          </a:extLst>
        </xdr:cNvPr>
        <xdr:cNvSpPr txBox="1"/>
      </xdr:nvSpPr>
      <xdr:spPr>
        <a:xfrm>
          <a:off x="22199600" y="66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32569</xdr:rowOff>
    </xdr:from>
    <xdr:to>
      <xdr:col>112</xdr:col>
      <xdr:colOff>38100</xdr:colOff>
      <xdr:row>39</xdr:row>
      <xdr:rowOff>134169</xdr:rowOff>
    </xdr:to>
    <xdr:sp macro="" textlink="">
      <xdr:nvSpPr>
        <xdr:cNvPr id="588" name="楕円 587">
          <a:extLst>
            <a:ext uri="{FF2B5EF4-FFF2-40B4-BE49-F238E27FC236}">
              <a16:creationId xmlns:a16="http://schemas.microsoft.com/office/drawing/2014/main" id="{1BA012AD-EAC7-458E-984D-2F90BEFA0FDD}"/>
            </a:ext>
          </a:extLst>
        </xdr:cNvPr>
        <xdr:cNvSpPr/>
      </xdr:nvSpPr>
      <xdr:spPr>
        <a:xfrm>
          <a:off x="21272500" y="67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77530</xdr:rowOff>
    </xdr:from>
    <xdr:to>
      <xdr:col>116</xdr:col>
      <xdr:colOff>63500</xdr:colOff>
      <xdr:row>39</xdr:row>
      <xdr:rowOff>83369</xdr:rowOff>
    </xdr:to>
    <xdr:cxnSp macro="">
      <xdr:nvCxnSpPr>
        <xdr:cNvPr id="589" name="直線コネクタ 588">
          <a:extLst>
            <a:ext uri="{FF2B5EF4-FFF2-40B4-BE49-F238E27FC236}">
              <a16:creationId xmlns:a16="http://schemas.microsoft.com/office/drawing/2014/main" id="{51A44DE1-CE1D-4E39-A1DF-594D86E0AC1A}"/>
            </a:ext>
          </a:extLst>
        </xdr:cNvPr>
        <xdr:cNvCxnSpPr/>
      </xdr:nvCxnSpPr>
      <xdr:spPr>
        <a:xfrm flipV="1">
          <a:off x="21323300" y="6764080"/>
          <a:ext cx="8382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38462</xdr:rowOff>
    </xdr:from>
    <xdr:to>
      <xdr:col>107</xdr:col>
      <xdr:colOff>101600</xdr:colOff>
      <xdr:row>39</xdr:row>
      <xdr:rowOff>140062</xdr:rowOff>
    </xdr:to>
    <xdr:sp macro="" textlink="">
      <xdr:nvSpPr>
        <xdr:cNvPr id="590" name="楕円 589">
          <a:extLst>
            <a:ext uri="{FF2B5EF4-FFF2-40B4-BE49-F238E27FC236}">
              <a16:creationId xmlns:a16="http://schemas.microsoft.com/office/drawing/2014/main" id="{4C6B473C-6EA9-40C4-A410-0DDF3762952D}"/>
            </a:ext>
          </a:extLst>
        </xdr:cNvPr>
        <xdr:cNvSpPr/>
      </xdr:nvSpPr>
      <xdr:spPr>
        <a:xfrm>
          <a:off x="20383500" y="6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83369</xdr:rowOff>
    </xdr:from>
    <xdr:to>
      <xdr:col>111</xdr:col>
      <xdr:colOff>177800</xdr:colOff>
      <xdr:row>39</xdr:row>
      <xdr:rowOff>89262</xdr:rowOff>
    </xdr:to>
    <xdr:cxnSp macro="">
      <xdr:nvCxnSpPr>
        <xdr:cNvPr id="591" name="直線コネクタ 590">
          <a:extLst>
            <a:ext uri="{FF2B5EF4-FFF2-40B4-BE49-F238E27FC236}">
              <a16:creationId xmlns:a16="http://schemas.microsoft.com/office/drawing/2014/main" id="{41DEE860-A469-4B1C-B83C-B1E71FABE027}"/>
            </a:ext>
          </a:extLst>
        </xdr:cNvPr>
        <xdr:cNvCxnSpPr/>
      </xdr:nvCxnSpPr>
      <xdr:spPr>
        <a:xfrm flipV="1">
          <a:off x="20434300" y="6769919"/>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44090</xdr:rowOff>
    </xdr:from>
    <xdr:to>
      <xdr:col>102</xdr:col>
      <xdr:colOff>165100</xdr:colOff>
      <xdr:row>39</xdr:row>
      <xdr:rowOff>145690</xdr:rowOff>
    </xdr:to>
    <xdr:sp macro="" textlink="">
      <xdr:nvSpPr>
        <xdr:cNvPr id="592" name="楕円 591">
          <a:extLst>
            <a:ext uri="{FF2B5EF4-FFF2-40B4-BE49-F238E27FC236}">
              <a16:creationId xmlns:a16="http://schemas.microsoft.com/office/drawing/2014/main" id="{9B202F7C-5875-4DF4-86CE-96F460F0575B}"/>
            </a:ext>
          </a:extLst>
        </xdr:cNvPr>
        <xdr:cNvSpPr/>
      </xdr:nvSpPr>
      <xdr:spPr>
        <a:xfrm>
          <a:off x="19494500" y="6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89262</xdr:rowOff>
    </xdr:from>
    <xdr:to>
      <xdr:col>107</xdr:col>
      <xdr:colOff>50800</xdr:colOff>
      <xdr:row>39</xdr:row>
      <xdr:rowOff>94890</xdr:rowOff>
    </xdr:to>
    <xdr:cxnSp macro="">
      <xdr:nvCxnSpPr>
        <xdr:cNvPr id="593" name="直線コネクタ 592">
          <a:extLst>
            <a:ext uri="{FF2B5EF4-FFF2-40B4-BE49-F238E27FC236}">
              <a16:creationId xmlns:a16="http://schemas.microsoft.com/office/drawing/2014/main" id="{474D54C7-7D1D-4521-B136-9DC27C605B3C}"/>
            </a:ext>
          </a:extLst>
        </xdr:cNvPr>
        <xdr:cNvCxnSpPr/>
      </xdr:nvCxnSpPr>
      <xdr:spPr>
        <a:xfrm flipV="1">
          <a:off x="19545300" y="6775812"/>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49910</xdr:rowOff>
    </xdr:from>
    <xdr:to>
      <xdr:col>98</xdr:col>
      <xdr:colOff>38100</xdr:colOff>
      <xdr:row>39</xdr:row>
      <xdr:rowOff>151510</xdr:rowOff>
    </xdr:to>
    <xdr:sp macro="" textlink="">
      <xdr:nvSpPr>
        <xdr:cNvPr id="594" name="楕円 593">
          <a:extLst>
            <a:ext uri="{FF2B5EF4-FFF2-40B4-BE49-F238E27FC236}">
              <a16:creationId xmlns:a16="http://schemas.microsoft.com/office/drawing/2014/main" id="{88D2004C-F0AC-46C2-8D07-963BEC3A357B}"/>
            </a:ext>
          </a:extLst>
        </xdr:cNvPr>
        <xdr:cNvSpPr/>
      </xdr:nvSpPr>
      <xdr:spPr>
        <a:xfrm>
          <a:off x="18605500" y="6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94890</xdr:rowOff>
    </xdr:from>
    <xdr:to>
      <xdr:col>102</xdr:col>
      <xdr:colOff>114300</xdr:colOff>
      <xdr:row>39</xdr:row>
      <xdr:rowOff>100710</xdr:rowOff>
    </xdr:to>
    <xdr:cxnSp macro="">
      <xdr:nvCxnSpPr>
        <xdr:cNvPr id="595" name="直線コネクタ 594">
          <a:extLst>
            <a:ext uri="{FF2B5EF4-FFF2-40B4-BE49-F238E27FC236}">
              <a16:creationId xmlns:a16="http://schemas.microsoft.com/office/drawing/2014/main" id="{1F80A767-60ED-496B-97A2-B5BF0EF39D94}"/>
            </a:ext>
          </a:extLst>
        </xdr:cNvPr>
        <xdr:cNvCxnSpPr/>
      </xdr:nvCxnSpPr>
      <xdr:spPr>
        <a:xfrm flipV="1">
          <a:off x="18656300" y="6781440"/>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EB8196B3-D81A-4DDB-9C79-59726F85D2FD}"/>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4F643B8-614B-431F-99D8-D69086077EA2}"/>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1A7CF2EF-875F-47E8-A622-1765E21EDD59}"/>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A2BA4EF4-AAC3-4477-8CCD-383CA83AFA6D}"/>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125296</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6922170-05AE-4D88-BF70-105A9716395C}"/>
            </a:ext>
          </a:extLst>
        </xdr:cNvPr>
        <xdr:cNvSpPr txBox="1"/>
      </xdr:nvSpPr>
      <xdr:spPr>
        <a:xfrm>
          <a:off x="21043411" y="68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131189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99C672DC-B356-468E-B5F9-92D5F12593BD}"/>
            </a:ext>
          </a:extLst>
        </xdr:cNvPr>
        <xdr:cNvSpPr txBox="1"/>
      </xdr:nvSpPr>
      <xdr:spPr>
        <a:xfrm>
          <a:off x="20167111" y="6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136817</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95D1CB30-5964-49FF-AB14-A4E12718E978}"/>
            </a:ext>
          </a:extLst>
        </xdr:cNvPr>
        <xdr:cNvSpPr txBox="1"/>
      </xdr:nvSpPr>
      <xdr:spPr>
        <a:xfrm>
          <a:off x="19278111" y="68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168037</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77BAB57A-80CA-4C44-9DCD-272FDB718F38}"/>
            </a:ext>
          </a:extLst>
        </xdr:cNvPr>
        <xdr:cNvSpPr txBox="1"/>
      </xdr:nvSpPr>
      <xdr:spPr>
        <a:xfrm>
          <a:off x="18389111" y="65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E2C18548-A1C7-4CD9-BC33-E1B309CF08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2874FDC5-08F7-4075-AF5B-CF973D2740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1965830-FB74-4DA7-A341-8983B9A39F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6A0DDBB-62E5-449D-8111-16020D5A53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F8203C40-9987-48C2-A0DF-85DBC5E308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D860A17B-A2D5-440C-ABC0-0FB5D2BB5B0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F9780F4F-D6A9-4525-8F8B-C4857A1303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C42EA514-1BA3-4F3F-B148-4EE75CD057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9E9FAACA-646D-455C-B9AF-1324EA69CA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9C65C7D-0BF4-4028-BF38-DD067F690B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F384DB5B-8B3D-483B-ADB5-10712BFDD3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FA171CF-6553-446D-9734-65EE0303C4E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DD78DABE-1695-46B8-A035-906B8C7CCED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365F01D2-959C-4941-911E-0E4028E88B0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3C599534-D889-4FC6-B3F5-18C090A552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6C9A752D-3F1E-42CD-B9CC-5136A66A830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402104D6-FD29-42A4-9453-CFB4031C471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2ED7CAE7-2B42-494C-A328-0FDFCE77A7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F99E0D0A-6258-4048-858E-F9FAA809BC2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AAAEE31A-5F29-4E7D-91D3-E9168BEFA75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EEC4C323-8BD8-4DD8-A58E-3A5C7A8FC13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424785B4-1C75-43A3-BEB0-35E1A72D9F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6B021CB6-47D3-4031-B68C-A11064A9C9E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DAE99E08-55EF-4F05-A2C9-18694CF02E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28" name="直線コネクタ 627">
          <a:extLst>
            <a:ext uri="{FF2B5EF4-FFF2-40B4-BE49-F238E27FC236}">
              <a16:creationId xmlns:a16="http://schemas.microsoft.com/office/drawing/2014/main" id="{64458FB2-366C-4388-B684-1B5E5A4F1CB7}"/>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F8245D32-726C-4114-A234-A9BA6FF28081}"/>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0" name="直線コネクタ 629">
          <a:extLst>
            <a:ext uri="{FF2B5EF4-FFF2-40B4-BE49-F238E27FC236}">
              <a16:creationId xmlns:a16="http://schemas.microsoft.com/office/drawing/2014/main" id="{DA862FF4-65AD-444A-B344-034AAC6B0E85}"/>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6A2C609-9F0E-4C0A-9051-20DE9E56DDDD}"/>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2" name="直線コネクタ 631">
          <a:extLst>
            <a:ext uri="{FF2B5EF4-FFF2-40B4-BE49-F238E27FC236}">
              <a16:creationId xmlns:a16="http://schemas.microsoft.com/office/drawing/2014/main" id="{49EC2CFA-0405-4FF3-B99C-19F1C43A3C67}"/>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4BC7D557-736A-45FB-BBB6-1616749E85EF}"/>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34" name="フローチャート: 判断 633">
          <a:extLst>
            <a:ext uri="{FF2B5EF4-FFF2-40B4-BE49-F238E27FC236}">
              <a16:creationId xmlns:a16="http://schemas.microsoft.com/office/drawing/2014/main" id="{3B660074-7D55-4C68-89DC-7EDC0C9660D2}"/>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35" name="フローチャート: 判断 634">
          <a:extLst>
            <a:ext uri="{FF2B5EF4-FFF2-40B4-BE49-F238E27FC236}">
              <a16:creationId xmlns:a16="http://schemas.microsoft.com/office/drawing/2014/main" id="{403E5445-396D-4A60-B13D-61582F8C4271}"/>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6" name="フローチャート: 判断 635">
          <a:extLst>
            <a:ext uri="{FF2B5EF4-FFF2-40B4-BE49-F238E27FC236}">
              <a16:creationId xmlns:a16="http://schemas.microsoft.com/office/drawing/2014/main" id="{E7C72547-4AEC-4DB1-8D83-219EE2B41FEF}"/>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37" name="フローチャート: 判断 636">
          <a:extLst>
            <a:ext uri="{FF2B5EF4-FFF2-40B4-BE49-F238E27FC236}">
              <a16:creationId xmlns:a16="http://schemas.microsoft.com/office/drawing/2014/main" id="{510E6EDF-1878-4290-A33D-2854E17317E2}"/>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38" name="フローチャート: 判断 637">
          <a:extLst>
            <a:ext uri="{FF2B5EF4-FFF2-40B4-BE49-F238E27FC236}">
              <a16:creationId xmlns:a16="http://schemas.microsoft.com/office/drawing/2014/main" id="{5EDAF73E-F635-48EE-BDB5-46F3F7E74C55}"/>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71F84C0-1B0F-43C6-8D67-0F85A623C7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AAA8D93-90FA-42E5-BD16-5BEBF210AB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261719B-9A57-4854-87F0-5257E51E4B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360A43A-6F97-4A40-89C5-45A491FFA6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272A5F1-2DF2-4E96-825B-3E81A96C34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644" name="楕円 643">
          <a:extLst>
            <a:ext uri="{FF2B5EF4-FFF2-40B4-BE49-F238E27FC236}">
              <a16:creationId xmlns:a16="http://schemas.microsoft.com/office/drawing/2014/main" id="{EE7DD3BC-83DB-4C0D-858F-5AFAC00B2AAD}"/>
            </a:ext>
          </a:extLst>
        </xdr:cNvPr>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AA607269-5F8E-4619-9A73-DC2A51491AD5}"/>
            </a:ext>
          </a:extLst>
        </xdr:cNvPr>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646" name="楕円 645">
          <a:extLst>
            <a:ext uri="{FF2B5EF4-FFF2-40B4-BE49-F238E27FC236}">
              <a16:creationId xmlns:a16="http://schemas.microsoft.com/office/drawing/2014/main" id="{ECD31B43-26E7-4D1E-B32A-5FEF5ADB3F09}"/>
            </a:ext>
          </a:extLst>
        </xdr:cNvPr>
        <xdr:cNvSpPr/>
      </xdr:nvSpPr>
      <xdr:spPr>
        <a:xfrm>
          <a:off x="1543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167640</xdr:rowOff>
    </xdr:from>
    <xdr:to>
      <xdr:col>85</xdr:col>
      <xdr:colOff>127000</xdr:colOff>
      <xdr:row>61</xdr:row>
      <xdr:rowOff>40005</xdr:rowOff>
    </xdr:to>
    <xdr:cxnSp macro="">
      <xdr:nvCxnSpPr>
        <xdr:cNvPr id="647" name="直線コネクタ 646">
          <a:extLst>
            <a:ext uri="{FF2B5EF4-FFF2-40B4-BE49-F238E27FC236}">
              <a16:creationId xmlns:a16="http://schemas.microsoft.com/office/drawing/2014/main" id="{A70021BC-626D-4A63-AFF4-75341AE84C63}"/>
            </a:ext>
          </a:extLst>
        </xdr:cNvPr>
        <xdr:cNvCxnSpPr/>
      </xdr:nvCxnSpPr>
      <xdr:spPr>
        <a:xfrm>
          <a:off x="15481300" y="104546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648" name="楕円 647">
          <a:extLst>
            <a:ext uri="{FF2B5EF4-FFF2-40B4-BE49-F238E27FC236}">
              <a16:creationId xmlns:a16="http://schemas.microsoft.com/office/drawing/2014/main" id="{D1D0A762-8089-4488-B6E0-BC3D89AC7E83}"/>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167640</xdr:rowOff>
    </xdr:to>
    <xdr:cxnSp macro="">
      <xdr:nvCxnSpPr>
        <xdr:cNvPr id="649" name="直線コネクタ 648">
          <a:extLst>
            <a:ext uri="{FF2B5EF4-FFF2-40B4-BE49-F238E27FC236}">
              <a16:creationId xmlns:a16="http://schemas.microsoft.com/office/drawing/2014/main" id="{17567B2D-AA3E-4232-99F6-096C49E1F246}"/>
            </a:ext>
          </a:extLst>
        </xdr:cNvPr>
        <xdr:cNvCxnSpPr/>
      </xdr:nvCxnSpPr>
      <xdr:spPr>
        <a:xfrm>
          <a:off x="14592300" y="10412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50" name="楕円 649">
          <a:extLst>
            <a:ext uri="{FF2B5EF4-FFF2-40B4-BE49-F238E27FC236}">
              <a16:creationId xmlns:a16="http://schemas.microsoft.com/office/drawing/2014/main" id="{7BF9EA63-FCD6-4658-AE5A-F8858DA04DC8}"/>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125730</xdr:rowOff>
    </xdr:to>
    <xdr:cxnSp macro="">
      <xdr:nvCxnSpPr>
        <xdr:cNvPr id="651" name="直線コネクタ 650">
          <a:extLst>
            <a:ext uri="{FF2B5EF4-FFF2-40B4-BE49-F238E27FC236}">
              <a16:creationId xmlns:a16="http://schemas.microsoft.com/office/drawing/2014/main" id="{9FAE521A-C07A-4D0E-90B1-07A3DC6DB784}"/>
            </a:ext>
          </a:extLst>
        </xdr:cNvPr>
        <xdr:cNvCxnSpPr/>
      </xdr:nvCxnSpPr>
      <xdr:spPr>
        <a:xfrm>
          <a:off x="13703300" y="1036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156845</xdr:rowOff>
    </xdr:from>
    <xdr:to>
      <xdr:col>67</xdr:col>
      <xdr:colOff>101600</xdr:colOff>
      <xdr:row>60</xdr:row>
      <xdr:rowOff>86995</xdr:rowOff>
    </xdr:to>
    <xdr:sp macro="" textlink="">
      <xdr:nvSpPr>
        <xdr:cNvPr id="652" name="楕円 651">
          <a:extLst>
            <a:ext uri="{FF2B5EF4-FFF2-40B4-BE49-F238E27FC236}">
              <a16:creationId xmlns:a16="http://schemas.microsoft.com/office/drawing/2014/main" id="{27D520BD-B236-452F-90D6-ABA1D284FDA6}"/>
            </a:ext>
          </a:extLst>
        </xdr:cNvPr>
        <xdr:cNvSpPr/>
      </xdr:nvSpPr>
      <xdr:spPr>
        <a:xfrm>
          <a:off x="12763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80010</xdr:rowOff>
    </xdr:to>
    <xdr:cxnSp macro="">
      <xdr:nvCxnSpPr>
        <xdr:cNvPr id="653" name="直線コネクタ 652">
          <a:extLst>
            <a:ext uri="{FF2B5EF4-FFF2-40B4-BE49-F238E27FC236}">
              <a16:creationId xmlns:a16="http://schemas.microsoft.com/office/drawing/2014/main" id="{6FDABE84-C40B-4270-9E30-E4813538635F}"/>
            </a:ext>
          </a:extLst>
        </xdr:cNvPr>
        <xdr:cNvCxnSpPr/>
      </xdr:nvCxnSpPr>
      <xdr:spPr>
        <a:xfrm>
          <a:off x="12814300" y="103231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DE2801E2-3317-4D9E-9AED-FF6AB43E99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4508CBB6-B0B0-4B3C-8D10-ABBE174FC415}"/>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EE6AEA95-DE70-4BF4-8881-EC3F16FAB90F}"/>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AD3838E1-29F1-4351-B5DB-CD3084E6A3AD}"/>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38117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DE71E022-5329-46F2-BFB9-FEFC5AA442A7}"/>
            </a:ext>
          </a:extLst>
        </xdr:cNvPr>
        <xdr:cNvSpPr txBox="1"/>
      </xdr:nvSpPr>
      <xdr:spPr>
        <a:xfrm>
          <a:off x="15266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103C4A9A-B10E-4813-9833-62326D523C2F}"/>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3D16680E-F214-4D05-9170-AB2633673531}"/>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6CC22309-1DEA-494E-90A0-86DE1A825EB8}"/>
            </a:ext>
          </a:extLst>
        </xdr:cNvPr>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63598B79-4BC3-473F-88C8-A2D19C66E5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DF4D0C9F-3D89-43BA-9435-348714477A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E9A831AD-F943-4C04-9E90-CF2F0D5A00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45E5BD21-6CDB-4BA9-9844-23656B87663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AC1559CA-7C0B-44C0-B49A-17E5750657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35225342-9A81-4651-A4C4-C8A75EDBF5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4ED9A848-D828-47FD-ABAD-E937F29ED6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FB00A4FA-0F9D-4A5C-945F-441EBCDE3A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92A5A7C2-5933-4B4B-A13C-3902923925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ADB5DD54-7EEE-40A2-A672-2F2AE64238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193FAA04-8E8A-45F2-86C8-6BBE54FC422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D8605937-76F8-4B42-A7E0-78271C4AEF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22667C66-BABD-4F7D-90E7-7AAF7AE1D60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7C757C59-020E-4567-B922-B0A857DA8F6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B717092-8D89-491C-A22C-5897FD0B07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9826F5F3-28D3-4158-B0D7-7FFA84CA8A4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972EFBC1-885A-48B5-A023-94A293F488A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243453AE-D33C-4DCD-BA1B-0DF3A559C2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CFDE1744-CA57-4F8C-B221-88D54897EFB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2BB43ED1-32E1-49DC-9001-0A84568CB32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F6D2CD69-E09F-4552-BC6C-D92471ABF7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476BF3F4-AF7D-4483-A309-E1AFE21A36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3031CC0-CAD0-44B7-B995-06E34EA512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85" name="直線コネクタ 684">
          <a:extLst>
            <a:ext uri="{FF2B5EF4-FFF2-40B4-BE49-F238E27FC236}">
              <a16:creationId xmlns:a16="http://schemas.microsoft.com/office/drawing/2014/main" id="{A1DA01A9-A29D-424D-A71E-BFE4B7ED9F71}"/>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5F6F1DB3-EF04-41B9-85F6-FC2B61295356}"/>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7" name="直線コネクタ 686">
          <a:extLst>
            <a:ext uri="{FF2B5EF4-FFF2-40B4-BE49-F238E27FC236}">
              <a16:creationId xmlns:a16="http://schemas.microsoft.com/office/drawing/2014/main" id="{526C5E70-0333-45DE-A58A-E7E48E6A3BD7}"/>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907930FA-965A-45E3-909F-57470A36B6FA}"/>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9" name="直線コネクタ 688">
          <a:extLst>
            <a:ext uri="{FF2B5EF4-FFF2-40B4-BE49-F238E27FC236}">
              <a16:creationId xmlns:a16="http://schemas.microsoft.com/office/drawing/2014/main" id="{E51F7A43-DAB9-474A-9BD3-BA91B5FCFF9F}"/>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787F79BF-AF78-4C5A-940D-C7691C73494F}"/>
            </a:ext>
          </a:extLst>
        </xdr:cNvPr>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1" name="フローチャート: 判断 690">
          <a:extLst>
            <a:ext uri="{FF2B5EF4-FFF2-40B4-BE49-F238E27FC236}">
              <a16:creationId xmlns:a16="http://schemas.microsoft.com/office/drawing/2014/main" id="{7FBC71F1-F96B-4559-9155-B7F7CC67A1E7}"/>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2" name="フローチャート: 判断 691">
          <a:extLst>
            <a:ext uri="{FF2B5EF4-FFF2-40B4-BE49-F238E27FC236}">
              <a16:creationId xmlns:a16="http://schemas.microsoft.com/office/drawing/2014/main" id="{3D7EC209-7633-4A4C-BB73-44DAF3202F8D}"/>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3" name="フローチャート: 判断 692">
          <a:extLst>
            <a:ext uri="{FF2B5EF4-FFF2-40B4-BE49-F238E27FC236}">
              <a16:creationId xmlns:a16="http://schemas.microsoft.com/office/drawing/2014/main" id="{87BEE6ED-80AC-4365-8078-6000211C42B7}"/>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4" name="フローチャート: 判断 693">
          <a:extLst>
            <a:ext uri="{FF2B5EF4-FFF2-40B4-BE49-F238E27FC236}">
              <a16:creationId xmlns:a16="http://schemas.microsoft.com/office/drawing/2014/main" id="{3D384ECE-EB5B-4617-9748-10D7C8E50711}"/>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95" name="フローチャート: 判断 694">
          <a:extLst>
            <a:ext uri="{FF2B5EF4-FFF2-40B4-BE49-F238E27FC236}">
              <a16:creationId xmlns:a16="http://schemas.microsoft.com/office/drawing/2014/main" id="{1820979B-76C4-4905-951F-0CF75BC2CDCC}"/>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919412CB-A8F9-4607-96E9-8CD1450D20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F8127AF-5AE7-453D-BCAE-C39B1C8CA9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61070D76-F018-43A9-B14F-0ADEF448CE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9295A6B-6D0C-4730-BD57-36836CBC49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B727BF8-9258-4533-AAF0-63FFB114CA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1" name="楕円 700">
          <a:extLst>
            <a:ext uri="{FF2B5EF4-FFF2-40B4-BE49-F238E27FC236}">
              <a16:creationId xmlns:a16="http://schemas.microsoft.com/office/drawing/2014/main" id="{B32A3600-DB01-4623-B36F-84898C3E9AFC}"/>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FED3A367-DAC3-45D7-A6FE-8D0DF6B179C2}"/>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703" name="楕円 702">
          <a:extLst>
            <a:ext uri="{FF2B5EF4-FFF2-40B4-BE49-F238E27FC236}">
              <a16:creationId xmlns:a16="http://schemas.microsoft.com/office/drawing/2014/main" id="{B0379491-EDED-4F64-92F0-2ED91A7F1402}"/>
            </a:ext>
          </a:extLst>
        </xdr:cNvPr>
        <xdr:cNvSpPr/>
      </xdr:nvSpPr>
      <xdr:spPr>
        <a:xfrm>
          <a:off x="2127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87630</xdr:rowOff>
    </xdr:to>
    <xdr:cxnSp macro="">
      <xdr:nvCxnSpPr>
        <xdr:cNvPr id="704" name="直線コネクタ 703">
          <a:extLst>
            <a:ext uri="{FF2B5EF4-FFF2-40B4-BE49-F238E27FC236}">
              <a16:creationId xmlns:a16="http://schemas.microsoft.com/office/drawing/2014/main" id="{383D5611-82E5-4088-A783-AE06256636B5}"/>
            </a:ext>
          </a:extLst>
        </xdr:cNvPr>
        <xdr:cNvCxnSpPr/>
      </xdr:nvCxnSpPr>
      <xdr:spPr>
        <a:xfrm flipV="1">
          <a:off x="21323300" y="10538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05" name="楕円 704">
          <a:extLst>
            <a:ext uri="{FF2B5EF4-FFF2-40B4-BE49-F238E27FC236}">
              <a16:creationId xmlns:a16="http://schemas.microsoft.com/office/drawing/2014/main" id="{E145BDFE-F193-414E-9C49-CEFE7198F0FB}"/>
            </a:ext>
          </a:extLst>
        </xdr:cNvPr>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95250</xdr:rowOff>
    </xdr:to>
    <xdr:cxnSp macro="">
      <xdr:nvCxnSpPr>
        <xdr:cNvPr id="706" name="直線コネクタ 705">
          <a:extLst>
            <a:ext uri="{FF2B5EF4-FFF2-40B4-BE49-F238E27FC236}">
              <a16:creationId xmlns:a16="http://schemas.microsoft.com/office/drawing/2014/main" id="{428809BD-18FB-4986-B8B2-4F6E8E8BB40A}"/>
            </a:ext>
          </a:extLst>
        </xdr:cNvPr>
        <xdr:cNvCxnSpPr/>
      </xdr:nvCxnSpPr>
      <xdr:spPr>
        <a:xfrm flipV="1">
          <a:off x="20434300" y="1054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707" name="楕円 706">
          <a:extLst>
            <a:ext uri="{FF2B5EF4-FFF2-40B4-BE49-F238E27FC236}">
              <a16:creationId xmlns:a16="http://schemas.microsoft.com/office/drawing/2014/main" id="{D487F2D0-CC80-4865-988C-E2705294F884}"/>
            </a:ext>
          </a:extLst>
        </xdr:cNvPr>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102870</xdr:rowOff>
    </xdr:to>
    <xdr:cxnSp macro="">
      <xdr:nvCxnSpPr>
        <xdr:cNvPr id="708" name="直線コネクタ 707">
          <a:extLst>
            <a:ext uri="{FF2B5EF4-FFF2-40B4-BE49-F238E27FC236}">
              <a16:creationId xmlns:a16="http://schemas.microsoft.com/office/drawing/2014/main" id="{022870D2-0128-45D1-9FB5-F4DCC8227C64}"/>
            </a:ext>
          </a:extLst>
        </xdr:cNvPr>
        <xdr:cNvCxnSpPr/>
      </xdr:nvCxnSpPr>
      <xdr:spPr>
        <a:xfrm flipV="1">
          <a:off x="19545300" y="1055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59690</xdr:rowOff>
    </xdr:from>
    <xdr:to>
      <xdr:col>98</xdr:col>
      <xdr:colOff>38100</xdr:colOff>
      <xdr:row>61</xdr:row>
      <xdr:rowOff>161290</xdr:rowOff>
    </xdr:to>
    <xdr:sp macro="" textlink="">
      <xdr:nvSpPr>
        <xdr:cNvPr id="709" name="楕円 708">
          <a:extLst>
            <a:ext uri="{FF2B5EF4-FFF2-40B4-BE49-F238E27FC236}">
              <a16:creationId xmlns:a16="http://schemas.microsoft.com/office/drawing/2014/main" id="{2C199A58-60B5-47FA-82CE-33C87AE0FBFC}"/>
            </a:ext>
          </a:extLst>
        </xdr:cNvPr>
        <xdr:cNvSpPr/>
      </xdr:nvSpPr>
      <xdr:spPr>
        <a:xfrm>
          <a:off x="18605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102870</xdr:rowOff>
    </xdr:from>
    <xdr:to>
      <xdr:col>102</xdr:col>
      <xdr:colOff>114300</xdr:colOff>
      <xdr:row>61</xdr:row>
      <xdr:rowOff>110490</xdr:rowOff>
    </xdr:to>
    <xdr:cxnSp macro="">
      <xdr:nvCxnSpPr>
        <xdr:cNvPr id="710" name="直線コネクタ 709">
          <a:extLst>
            <a:ext uri="{FF2B5EF4-FFF2-40B4-BE49-F238E27FC236}">
              <a16:creationId xmlns:a16="http://schemas.microsoft.com/office/drawing/2014/main" id="{52286403-1909-4994-98BD-547A0F04707D}"/>
            </a:ext>
          </a:extLst>
        </xdr:cNvPr>
        <xdr:cNvCxnSpPr/>
      </xdr:nvCxnSpPr>
      <xdr:spPr>
        <a:xfrm flipV="1">
          <a:off x="18656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1" name="n_1aveValue【保健センター・保健所】&#10;一人当たり面積">
          <a:extLst>
            <a:ext uri="{FF2B5EF4-FFF2-40B4-BE49-F238E27FC236}">
              <a16:creationId xmlns:a16="http://schemas.microsoft.com/office/drawing/2014/main" id="{AD1FE384-8F87-46FD-9134-A15F0EFCC60C}"/>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2" name="n_2aveValue【保健センター・保健所】&#10;一人当たり面積">
          <a:extLst>
            <a:ext uri="{FF2B5EF4-FFF2-40B4-BE49-F238E27FC236}">
              <a16:creationId xmlns:a16="http://schemas.microsoft.com/office/drawing/2014/main" id="{47F978EF-16F0-417E-86F0-CC7C130F47F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3" name="n_3aveValue【保健センター・保健所】&#10;一人当たり面積">
          <a:extLst>
            <a:ext uri="{FF2B5EF4-FFF2-40B4-BE49-F238E27FC236}">
              <a16:creationId xmlns:a16="http://schemas.microsoft.com/office/drawing/2014/main" id="{46B111DC-9DD0-4031-B46A-CD7F949FCE4F}"/>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14" name="n_4aveValue【保健センター・保健所】&#10;一人当たり面積">
          <a:extLst>
            <a:ext uri="{FF2B5EF4-FFF2-40B4-BE49-F238E27FC236}">
              <a16:creationId xmlns:a16="http://schemas.microsoft.com/office/drawing/2014/main" id="{02BA1E6F-79E9-4FD5-92F2-5AA7446F8DEA}"/>
            </a:ext>
          </a:extLst>
        </xdr:cNvPr>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715" name="n_1mainValue【保健センター・保健所】&#10;一人当たり面積">
          <a:extLst>
            <a:ext uri="{FF2B5EF4-FFF2-40B4-BE49-F238E27FC236}">
              <a16:creationId xmlns:a16="http://schemas.microsoft.com/office/drawing/2014/main" id="{A8B980E4-39BE-4284-A325-EF027E3489D5}"/>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16" name="n_2mainValue【保健センター・保健所】&#10;一人当たり面積">
          <a:extLst>
            <a:ext uri="{FF2B5EF4-FFF2-40B4-BE49-F238E27FC236}">
              <a16:creationId xmlns:a16="http://schemas.microsoft.com/office/drawing/2014/main" id="{C8BA6316-590C-48FD-9EBB-7AE7321A0936}"/>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717" name="n_3mainValue【保健センター・保健所】&#10;一人当たり面積">
          <a:extLst>
            <a:ext uri="{FF2B5EF4-FFF2-40B4-BE49-F238E27FC236}">
              <a16:creationId xmlns:a16="http://schemas.microsoft.com/office/drawing/2014/main" id="{34B28BC4-7A00-4C16-85AF-87A2A32B0C70}"/>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718" name="n_4mainValue【保健センター・保健所】&#10;一人当たり面積">
          <a:extLst>
            <a:ext uri="{FF2B5EF4-FFF2-40B4-BE49-F238E27FC236}">
              <a16:creationId xmlns:a16="http://schemas.microsoft.com/office/drawing/2014/main" id="{C3A0E291-2C4C-4297-B8A2-FC0E36718BFB}"/>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80673D6A-70B9-4FD9-8A22-04220C83A2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ABA47B0E-E6B4-4CC1-89CE-D9457B800C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77D15580-6CE5-4FDA-8CB2-30F53281D9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79503BA2-7E15-483F-88F8-0F1F594E30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6D992F1B-DE20-428A-81D1-76931B1CBE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12FFDC33-0FFF-438C-BF07-F3CFF3BCCB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29357B98-0FC0-4E35-8DB0-7E71C2995B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1923BA25-6EE8-4717-B7E5-8145E29C22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5935B84E-2E01-4D84-8A8D-AF25A019D3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4E2B11C8-4E88-4D18-9349-9F9EEF48BC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E100F47B-C599-4E8F-A660-A0CE753D7A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39DECFD1-152B-445F-8671-8EE89BF8FDD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DD2C46D2-645A-440B-AC17-AD4567244A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D56BCF70-2E6F-4890-8532-78E25BF375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BAB66A3F-E27B-4710-B53D-AC8CEDF835B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21786BF6-1E3A-422E-A09A-4226244D02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9E8A6723-65B5-44CE-96C0-116E2A4744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D3D49595-DC6F-4C14-BEC3-34D3CE9F870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4FD10249-2D41-4CB2-86F7-ED871EB1B39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D90B9962-06FC-49A5-AD1E-01D320085B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6FBB1D94-00D2-4047-B042-CE02AB2CBDF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0EC7A17-AC38-4E36-9423-4B8D7C1F0B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B98F1B86-8600-4F0C-93B2-9DCD7ED0865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1C6FC78D-0233-4F48-AA7A-FC24A8EECF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3BCDE492-05D4-4791-BE3A-48109EC3C7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44" name="直線コネクタ 743">
          <a:extLst>
            <a:ext uri="{FF2B5EF4-FFF2-40B4-BE49-F238E27FC236}">
              <a16:creationId xmlns:a16="http://schemas.microsoft.com/office/drawing/2014/main" id="{092F39F1-19BF-442B-AB9C-96C046D3EDB6}"/>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856B4807-B41C-484E-B4AD-61B9069A1171}"/>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46" name="直線コネクタ 745">
          <a:extLst>
            <a:ext uri="{FF2B5EF4-FFF2-40B4-BE49-F238E27FC236}">
              <a16:creationId xmlns:a16="http://schemas.microsoft.com/office/drawing/2014/main" id="{3A110387-F697-4B53-90C5-89C40B1EF45E}"/>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304B8B28-98EC-474F-B34E-1D4EF80FB7FE}"/>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48" name="直線コネクタ 747">
          <a:extLst>
            <a:ext uri="{FF2B5EF4-FFF2-40B4-BE49-F238E27FC236}">
              <a16:creationId xmlns:a16="http://schemas.microsoft.com/office/drawing/2014/main" id="{59B3A54B-4923-4902-AE17-BF9BA3DF74EC}"/>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9F9B081B-E006-419F-8310-07490FB4E219}"/>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0" name="フローチャート: 判断 749">
          <a:extLst>
            <a:ext uri="{FF2B5EF4-FFF2-40B4-BE49-F238E27FC236}">
              <a16:creationId xmlns:a16="http://schemas.microsoft.com/office/drawing/2014/main" id="{2ADB625E-42E5-4109-B6C1-2E54669F7F3F}"/>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1" name="フローチャート: 判断 750">
          <a:extLst>
            <a:ext uri="{FF2B5EF4-FFF2-40B4-BE49-F238E27FC236}">
              <a16:creationId xmlns:a16="http://schemas.microsoft.com/office/drawing/2014/main" id="{8A882B3C-8002-4B04-9FE4-E92A12B87F1C}"/>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2" name="フローチャート: 判断 751">
          <a:extLst>
            <a:ext uri="{FF2B5EF4-FFF2-40B4-BE49-F238E27FC236}">
              <a16:creationId xmlns:a16="http://schemas.microsoft.com/office/drawing/2014/main" id="{34B61DB4-4F06-4D07-8E0A-CE0F74F510FA}"/>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3" name="フローチャート: 判断 752">
          <a:extLst>
            <a:ext uri="{FF2B5EF4-FFF2-40B4-BE49-F238E27FC236}">
              <a16:creationId xmlns:a16="http://schemas.microsoft.com/office/drawing/2014/main" id="{B69898B1-742D-4086-A15A-497233E7696B}"/>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4" name="フローチャート: 判断 753">
          <a:extLst>
            <a:ext uri="{FF2B5EF4-FFF2-40B4-BE49-F238E27FC236}">
              <a16:creationId xmlns:a16="http://schemas.microsoft.com/office/drawing/2014/main" id="{15612256-B1EA-437C-A06A-E261DD908CF9}"/>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76D26A27-48E7-4668-8B9E-E5F6D16D8D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13AFCC3-40D4-41F3-8E86-648A10B1D7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F98BE7E-A6C1-444D-BD38-A82BA730864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563A1BD-DF11-46BE-BD58-164D8CA6F6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3CEDD9F7-F490-4A7A-9055-CCBF2397B7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760" name="楕円 759">
          <a:extLst>
            <a:ext uri="{FF2B5EF4-FFF2-40B4-BE49-F238E27FC236}">
              <a16:creationId xmlns:a16="http://schemas.microsoft.com/office/drawing/2014/main" id="{F6B2F051-5540-4BB9-84F9-1D18B9F6BA56}"/>
            </a:ext>
          </a:extLst>
        </xdr:cNvPr>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BCEA652E-0E01-4B9B-85F7-0FBC0E7EA2FC}"/>
            </a:ext>
          </a:extLst>
        </xdr:cNvPr>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82006</xdr:rowOff>
    </xdr:from>
    <xdr:to>
      <xdr:col>81</xdr:col>
      <xdr:colOff>101600</xdr:colOff>
      <xdr:row>80</xdr:row>
      <xdr:rowOff>12156</xdr:rowOff>
    </xdr:to>
    <xdr:sp macro="" textlink="">
      <xdr:nvSpPr>
        <xdr:cNvPr id="762" name="楕円 761">
          <a:extLst>
            <a:ext uri="{FF2B5EF4-FFF2-40B4-BE49-F238E27FC236}">
              <a16:creationId xmlns:a16="http://schemas.microsoft.com/office/drawing/2014/main" id="{64CC35A1-E288-41D3-86C9-FE92EACA1BAE}"/>
            </a:ext>
          </a:extLst>
        </xdr:cNvPr>
        <xdr:cNvSpPr/>
      </xdr:nvSpPr>
      <xdr:spPr>
        <a:xfrm>
          <a:off x="15430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132806</xdr:rowOff>
    </xdr:from>
    <xdr:to>
      <xdr:col>85</xdr:col>
      <xdr:colOff>127000</xdr:colOff>
      <xdr:row>80</xdr:row>
      <xdr:rowOff>105048</xdr:rowOff>
    </xdr:to>
    <xdr:cxnSp macro="">
      <xdr:nvCxnSpPr>
        <xdr:cNvPr id="763" name="直線コネクタ 762">
          <a:extLst>
            <a:ext uri="{FF2B5EF4-FFF2-40B4-BE49-F238E27FC236}">
              <a16:creationId xmlns:a16="http://schemas.microsoft.com/office/drawing/2014/main" id="{B9558632-3A22-4407-B325-35E6793A3099}"/>
            </a:ext>
          </a:extLst>
        </xdr:cNvPr>
        <xdr:cNvCxnSpPr/>
      </xdr:nvCxnSpPr>
      <xdr:spPr>
        <a:xfrm>
          <a:off x="15481300" y="13677356"/>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54248</xdr:rowOff>
    </xdr:from>
    <xdr:to>
      <xdr:col>76</xdr:col>
      <xdr:colOff>165100</xdr:colOff>
      <xdr:row>79</xdr:row>
      <xdr:rowOff>155848</xdr:rowOff>
    </xdr:to>
    <xdr:sp macro="" textlink="">
      <xdr:nvSpPr>
        <xdr:cNvPr id="764" name="楕円 763">
          <a:extLst>
            <a:ext uri="{FF2B5EF4-FFF2-40B4-BE49-F238E27FC236}">
              <a16:creationId xmlns:a16="http://schemas.microsoft.com/office/drawing/2014/main" id="{1972F0EF-7B8C-4AAE-A9F6-8D40DA672C62}"/>
            </a:ext>
          </a:extLst>
        </xdr:cNvPr>
        <xdr:cNvSpPr/>
      </xdr:nvSpPr>
      <xdr:spPr>
        <a:xfrm>
          <a:off x="14541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105048</xdr:rowOff>
    </xdr:from>
    <xdr:to>
      <xdr:col>81</xdr:col>
      <xdr:colOff>50800</xdr:colOff>
      <xdr:row>79</xdr:row>
      <xdr:rowOff>132806</xdr:rowOff>
    </xdr:to>
    <xdr:cxnSp macro="">
      <xdr:nvCxnSpPr>
        <xdr:cNvPr id="765" name="直線コネクタ 764">
          <a:extLst>
            <a:ext uri="{FF2B5EF4-FFF2-40B4-BE49-F238E27FC236}">
              <a16:creationId xmlns:a16="http://schemas.microsoft.com/office/drawing/2014/main" id="{A69C371E-505E-4AA7-B9D1-209FFDC8AF46}"/>
            </a:ext>
          </a:extLst>
        </xdr:cNvPr>
        <xdr:cNvCxnSpPr/>
      </xdr:nvCxnSpPr>
      <xdr:spPr>
        <a:xfrm>
          <a:off x="14592300" y="136495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29755</xdr:rowOff>
    </xdr:from>
    <xdr:to>
      <xdr:col>72</xdr:col>
      <xdr:colOff>38100</xdr:colOff>
      <xdr:row>79</xdr:row>
      <xdr:rowOff>131355</xdr:rowOff>
    </xdr:to>
    <xdr:sp macro="" textlink="">
      <xdr:nvSpPr>
        <xdr:cNvPr id="766" name="楕円 765">
          <a:extLst>
            <a:ext uri="{FF2B5EF4-FFF2-40B4-BE49-F238E27FC236}">
              <a16:creationId xmlns:a16="http://schemas.microsoft.com/office/drawing/2014/main" id="{F721D815-7C0E-43C3-9000-63B527282570}"/>
            </a:ext>
          </a:extLst>
        </xdr:cNvPr>
        <xdr:cNvSpPr/>
      </xdr:nvSpPr>
      <xdr:spPr>
        <a:xfrm>
          <a:off x="13652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80555</xdr:rowOff>
    </xdr:from>
    <xdr:to>
      <xdr:col>76</xdr:col>
      <xdr:colOff>114300</xdr:colOff>
      <xdr:row>79</xdr:row>
      <xdr:rowOff>105048</xdr:rowOff>
    </xdr:to>
    <xdr:cxnSp macro="">
      <xdr:nvCxnSpPr>
        <xdr:cNvPr id="767" name="直線コネクタ 766">
          <a:extLst>
            <a:ext uri="{FF2B5EF4-FFF2-40B4-BE49-F238E27FC236}">
              <a16:creationId xmlns:a16="http://schemas.microsoft.com/office/drawing/2014/main" id="{32C887F2-10AF-47AD-9666-529AF009627D}"/>
            </a:ext>
          </a:extLst>
        </xdr:cNvPr>
        <xdr:cNvCxnSpPr/>
      </xdr:nvCxnSpPr>
      <xdr:spPr>
        <a:xfrm>
          <a:off x="13703300" y="136251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1995</xdr:rowOff>
    </xdr:from>
    <xdr:to>
      <xdr:col>67</xdr:col>
      <xdr:colOff>101600</xdr:colOff>
      <xdr:row>79</xdr:row>
      <xdr:rowOff>103595</xdr:rowOff>
    </xdr:to>
    <xdr:sp macro="" textlink="">
      <xdr:nvSpPr>
        <xdr:cNvPr id="768" name="楕円 767">
          <a:extLst>
            <a:ext uri="{FF2B5EF4-FFF2-40B4-BE49-F238E27FC236}">
              <a16:creationId xmlns:a16="http://schemas.microsoft.com/office/drawing/2014/main" id="{20E3C187-67D9-40F3-B70C-924D55BD4605}"/>
            </a:ext>
          </a:extLst>
        </xdr:cNvPr>
        <xdr:cNvSpPr/>
      </xdr:nvSpPr>
      <xdr:spPr>
        <a:xfrm>
          <a:off x="12763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52795</xdr:rowOff>
    </xdr:from>
    <xdr:to>
      <xdr:col>71</xdr:col>
      <xdr:colOff>177800</xdr:colOff>
      <xdr:row>79</xdr:row>
      <xdr:rowOff>80555</xdr:rowOff>
    </xdr:to>
    <xdr:cxnSp macro="">
      <xdr:nvCxnSpPr>
        <xdr:cNvPr id="769" name="直線コネクタ 768">
          <a:extLst>
            <a:ext uri="{FF2B5EF4-FFF2-40B4-BE49-F238E27FC236}">
              <a16:creationId xmlns:a16="http://schemas.microsoft.com/office/drawing/2014/main" id="{7869B8F0-32AD-4FDB-85FA-B94D734B4196}"/>
            </a:ext>
          </a:extLst>
        </xdr:cNvPr>
        <xdr:cNvCxnSpPr/>
      </xdr:nvCxnSpPr>
      <xdr:spPr>
        <a:xfrm>
          <a:off x="12814300" y="135973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0" name="n_1aveValue【消防施設】&#10;有形固定資産減価償却率">
          <a:extLst>
            <a:ext uri="{FF2B5EF4-FFF2-40B4-BE49-F238E27FC236}">
              <a16:creationId xmlns:a16="http://schemas.microsoft.com/office/drawing/2014/main" id="{A587F93A-1644-4776-BAFC-6D0E2D974D92}"/>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1" name="n_2aveValue【消防施設】&#10;有形固定資産減価償却率">
          <a:extLst>
            <a:ext uri="{FF2B5EF4-FFF2-40B4-BE49-F238E27FC236}">
              <a16:creationId xmlns:a16="http://schemas.microsoft.com/office/drawing/2014/main" id="{2ECA6B97-5CF2-4AF4-B212-560D5C1BE670}"/>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2" name="n_3aveValue【消防施設】&#10;有形固定資産減価償却率">
          <a:extLst>
            <a:ext uri="{FF2B5EF4-FFF2-40B4-BE49-F238E27FC236}">
              <a16:creationId xmlns:a16="http://schemas.microsoft.com/office/drawing/2014/main" id="{56D9AB92-AAB9-4978-9323-6809B2EC55A6}"/>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3" name="n_4aveValue【消防施設】&#10;有形固定資産減価償却率">
          <a:extLst>
            <a:ext uri="{FF2B5EF4-FFF2-40B4-BE49-F238E27FC236}">
              <a16:creationId xmlns:a16="http://schemas.microsoft.com/office/drawing/2014/main" id="{07C1D3BD-E5FE-4E21-84B9-F8DF43AABF9C}"/>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28683</xdr:rowOff>
    </xdr:from>
    <xdr:ext cx="405111" cy="259045"/>
    <xdr:sp macro="" textlink="">
      <xdr:nvSpPr>
        <xdr:cNvPr id="774" name="n_1mainValue【消防施設】&#10;有形固定資産減価償却率">
          <a:extLst>
            <a:ext uri="{FF2B5EF4-FFF2-40B4-BE49-F238E27FC236}">
              <a16:creationId xmlns:a16="http://schemas.microsoft.com/office/drawing/2014/main" id="{77C91456-2232-4C07-9684-FB7D69E5F4B4}"/>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775" name="n_2mainValue【消防施設】&#10;有形固定資産減価償却率">
          <a:extLst>
            <a:ext uri="{FF2B5EF4-FFF2-40B4-BE49-F238E27FC236}">
              <a16:creationId xmlns:a16="http://schemas.microsoft.com/office/drawing/2014/main" id="{48AA0EA4-A312-499A-B182-5AF9A96AB871}"/>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147882</xdr:rowOff>
    </xdr:from>
    <xdr:ext cx="405111" cy="259045"/>
    <xdr:sp macro="" textlink="">
      <xdr:nvSpPr>
        <xdr:cNvPr id="776" name="n_3mainValue【消防施設】&#10;有形固定資産減価償却率">
          <a:extLst>
            <a:ext uri="{FF2B5EF4-FFF2-40B4-BE49-F238E27FC236}">
              <a16:creationId xmlns:a16="http://schemas.microsoft.com/office/drawing/2014/main" id="{62A83237-5414-4CA6-BEFC-3DB0239A7A1E}"/>
            </a:ext>
          </a:extLst>
        </xdr:cNvPr>
        <xdr:cNvSpPr txBox="1"/>
      </xdr:nvSpPr>
      <xdr:spPr>
        <a:xfrm>
          <a:off x="13500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120122</xdr:rowOff>
    </xdr:from>
    <xdr:ext cx="405111" cy="259045"/>
    <xdr:sp macro="" textlink="">
      <xdr:nvSpPr>
        <xdr:cNvPr id="777" name="n_4mainValue【消防施設】&#10;有形固定資産減価償却率">
          <a:extLst>
            <a:ext uri="{FF2B5EF4-FFF2-40B4-BE49-F238E27FC236}">
              <a16:creationId xmlns:a16="http://schemas.microsoft.com/office/drawing/2014/main" id="{4B3CE9D1-2EE6-43A1-BA41-337CA6146F11}"/>
            </a:ext>
          </a:extLst>
        </xdr:cNvPr>
        <xdr:cNvSpPr txBox="1"/>
      </xdr:nvSpPr>
      <xdr:spPr>
        <a:xfrm>
          <a:off x="12611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EE786D9-7151-4CD3-BF2F-E44449216C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72904A8-6E82-410F-A710-079B797A29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71AEA002-5D05-4AAF-8671-B1504A5006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86065FAA-EAF8-4252-B1C2-C4EEEFADD8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2D643B78-7F1E-4F4F-B40A-91AAE61CB1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6B074EC4-91CD-4285-B395-79DB3BF2F9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317EA4AD-A0DC-42C2-99E3-33C55F0250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DE87F49C-EF0B-44A7-B618-FAB43FD899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29D7E1CE-2B00-4043-B27F-D1C6F97083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343B1868-29B1-43A9-B65E-069B649D8A9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3C5D52D6-C50C-4F3A-B4CF-EF6A8479B26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BFA1E221-C4E9-4A5A-90F9-14FD30E9A38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B202B1E2-F6F4-446C-AA06-0EF82F170A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48F8F12E-B65E-46A0-9D1B-DF8CF0D02D3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242EE1D8-B9F9-4FB2-BD00-15A582B827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71577DF8-FA0D-42A2-A1A4-AC777897D2B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4778A8CB-CF10-41F5-ADB3-07A272C6EC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77BA64BD-4946-4005-A707-60456C4AC0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99A0F714-6D95-4A4F-9EA4-1248D03B258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EA9EA6BE-88CA-4FE5-95C2-C25045CA59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366D47A7-C7ED-47B3-A90B-828548CA83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3C50CDBD-E243-4FF4-8CAB-16A08A7E2F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6D6643FE-577E-4CA3-97D2-4DEADCB136E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1" name="直線コネクタ 800">
          <a:extLst>
            <a:ext uri="{FF2B5EF4-FFF2-40B4-BE49-F238E27FC236}">
              <a16:creationId xmlns:a16="http://schemas.microsoft.com/office/drawing/2014/main" id="{C574845C-6CA5-475A-BA13-F00A837EF1CC}"/>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2" name="【消防施設】&#10;一人当たり面積最小値テキスト">
          <a:extLst>
            <a:ext uri="{FF2B5EF4-FFF2-40B4-BE49-F238E27FC236}">
              <a16:creationId xmlns:a16="http://schemas.microsoft.com/office/drawing/2014/main" id="{3EDEE641-E433-4ADC-9137-BC96313AA7FB}"/>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3" name="直線コネクタ 802">
          <a:extLst>
            <a:ext uri="{FF2B5EF4-FFF2-40B4-BE49-F238E27FC236}">
              <a16:creationId xmlns:a16="http://schemas.microsoft.com/office/drawing/2014/main" id="{62EFF8E4-15F1-4179-87BB-C6B1150E0C28}"/>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4" name="【消防施設】&#10;一人当たり面積最大値テキスト">
          <a:extLst>
            <a:ext uri="{FF2B5EF4-FFF2-40B4-BE49-F238E27FC236}">
              <a16:creationId xmlns:a16="http://schemas.microsoft.com/office/drawing/2014/main" id="{43A2EBF2-98E1-4F26-8504-353BC4F7B875}"/>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5" name="直線コネクタ 804">
          <a:extLst>
            <a:ext uri="{FF2B5EF4-FFF2-40B4-BE49-F238E27FC236}">
              <a16:creationId xmlns:a16="http://schemas.microsoft.com/office/drawing/2014/main" id="{4D425DAA-7FBD-40E1-AF79-96869B50F2ED}"/>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06" name="【消防施設】&#10;一人当たり面積平均値テキスト">
          <a:extLst>
            <a:ext uri="{FF2B5EF4-FFF2-40B4-BE49-F238E27FC236}">
              <a16:creationId xmlns:a16="http://schemas.microsoft.com/office/drawing/2014/main" id="{B9EE696C-50D5-4605-80C4-BB1B9132A1B0}"/>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07" name="フローチャート: 判断 806">
          <a:extLst>
            <a:ext uri="{FF2B5EF4-FFF2-40B4-BE49-F238E27FC236}">
              <a16:creationId xmlns:a16="http://schemas.microsoft.com/office/drawing/2014/main" id="{43BE0AED-E560-4465-9F2A-39FAEDD4C99E}"/>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08" name="フローチャート: 判断 807">
          <a:extLst>
            <a:ext uri="{FF2B5EF4-FFF2-40B4-BE49-F238E27FC236}">
              <a16:creationId xmlns:a16="http://schemas.microsoft.com/office/drawing/2014/main" id="{DE7842E0-C962-48BA-B2AA-AEE3B22F86E2}"/>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09" name="フローチャート: 判断 808">
          <a:extLst>
            <a:ext uri="{FF2B5EF4-FFF2-40B4-BE49-F238E27FC236}">
              <a16:creationId xmlns:a16="http://schemas.microsoft.com/office/drawing/2014/main" id="{F3F2D997-B33F-44D3-9417-FAFDCA8A27CA}"/>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0" name="フローチャート: 判断 809">
          <a:extLst>
            <a:ext uri="{FF2B5EF4-FFF2-40B4-BE49-F238E27FC236}">
              <a16:creationId xmlns:a16="http://schemas.microsoft.com/office/drawing/2014/main" id="{87C3A1A2-02DD-4FE9-A993-64DFE0AA7FE2}"/>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1" name="フローチャート: 判断 810">
          <a:extLst>
            <a:ext uri="{FF2B5EF4-FFF2-40B4-BE49-F238E27FC236}">
              <a16:creationId xmlns:a16="http://schemas.microsoft.com/office/drawing/2014/main" id="{8811C3DB-F4E0-4B38-A207-8CD88FD4D99E}"/>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2D859DDA-29D1-479A-8458-8F969F98A5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2FC894B-E22F-4E8C-BEC7-BA5E2045FE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E537530-1DF2-40A3-8A98-E7F80A3375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E99570E3-77AF-42B1-BD9C-C53CA4EDCC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D296567-6DC0-4152-8C28-615BB11445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36830</xdr:rowOff>
    </xdr:from>
    <xdr:to>
      <xdr:col>116</xdr:col>
      <xdr:colOff>114300</xdr:colOff>
      <xdr:row>77</xdr:row>
      <xdr:rowOff>138430</xdr:rowOff>
    </xdr:to>
    <xdr:sp macro="" textlink="">
      <xdr:nvSpPr>
        <xdr:cNvPr id="817" name="楕円 816">
          <a:extLst>
            <a:ext uri="{FF2B5EF4-FFF2-40B4-BE49-F238E27FC236}">
              <a16:creationId xmlns:a16="http://schemas.microsoft.com/office/drawing/2014/main" id="{2F29CD13-E8F4-4BA8-AFB2-F26B9E69CC82}"/>
            </a:ext>
          </a:extLst>
        </xdr:cNvPr>
        <xdr:cNvSpPr/>
      </xdr:nvSpPr>
      <xdr:spPr>
        <a:xfrm>
          <a:off x="221107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146067</xdr:rowOff>
    </xdr:from>
    <xdr:ext cx="469744" cy="259045"/>
    <xdr:sp macro="" textlink="">
      <xdr:nvSpPr>
        <xdr:cNvPr id="818" name="【消防施設】&#10;一人当たり面積該当値テキスト">
          <a:extLst>
            <a:ext uri="{FF2B5EF4-FFF2-40B4-BE49-F238E27FC236}">
              <a16:creationId xmlns:a16="http://schemas.microsoft.com/office/drawing/2014/main" id="{8C14EF45-0B4C-47BF-82F6-EFDACF84DECF}"/>
            </a:ext>
          </a:extLst>
        </xdr:cNvPr>
        <xdr:cNvSpPr txBox="1"/>
      </xdr:nvSpPr>
      <xdr:spPr>
        <a:xfrm>
          <a:off x="22199600" y="1317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67311</xdr:rowOff>
    </xdr:from>
    <xdr:to>
      <xdr:col>112</xdr:col>
      <xdr:colOff>38100</xdr:colOff>
      <xdr:row>77</xdr:row>
      <xdr:rowOff>168911</xdr:rowOff>
    </xdr:to>
    <xdr:sp macro="" textlink="">
      <xdr:nvSpPr>
        <xdr:cNvPr id="819" name="楕円 818">
          <a:extLst>
            <a:ext uri="{FF2B5EF4-FFF2-40B4-BE49-F238E27FC236}">
              <a16:creationId xmlns:a16="http://schemas.microsoft.com/office/drawing/2014/main" id="{9F7CB31D-2691-4F54-8817-89F3420FEFAF}"/>
            </a:ext>
          </a:extLst>
        </xdr:cNvPr>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87630</xdr:rowOff>
    </xdr:from>
    <xdr:to>
      <xdr:col>116</xdr:col>
      <xdr:colOff>63500</xdr:colOff>
      <xdr:row>77</xdr:row>
      <xdr:rowOff>118111</xdr:rowOff>
    </xdr:to>
    <xdr:cxnSp macro="">
      <xdr:nvCxnSpPr>
        <xdr:cNvPr id="820" name="直線コネクタ 819">
          <a:extLst>
            <a:ext uri="{FF2B5EF4-FFF2-40B4-BE49-F238E27FC236}">
              <a16:creationId xmlns:a16="http://schemas.microsoft.com/office/drawing/2014/main" id="{B9F2770A-93F3-4037-A06D-7148E2AEDC2C}"/>
            </a:ext>
          </a:extLst>
        </xdr:cNvPr>
        <xdr:cNvCxnSpPr/>
      </xdr:nvCxnSpPr>
      <xdr:spPr>
        <a:xfrm flipV="1">
          <a:off x="21323300" y="13289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82550</xdr:rowOff>
    </xdr:from>
    <xdr:to>
      <xdr:col>107</xdr:col>
      <xdr:colOff>101600</xdr:colOff>
      <xdr:row>78</xdr:row>
      <xdr:rowOff>12700</xdr:rowOff>
    </xdr:to>
    <xdr:sp macro="" textlink="">
      <xdr:nvSpPr>
        <xdr:cNvPr id="821" name="楕円 820">
          <a:extLst>
            <a:ext uri="{FF2B5EF4-FFF2-40B4-BE49-F238E27FC236}">
              <a16:creationId xmlns:a16="http://schemas.microsoft.com/office/drawing/2014/main" id="{9B39581E-F44E-40C4-B31F-567A2841397B}"/>
            </a:ext>
          </a:extLst>
        </xdr:cNvPr>
        <xdr:cNvSpPr/>
      </xdr:nvSpPr>
      <xdr:spPr>
        <a:xfrm>
          <a:off x="2038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118111</xdr:rowOff>
    </xdr:from>
    <xdr:to>
      <xdr:col>111</xdr:col>
      <xdr:colOff>177800</xdr:colOff>
      <xdr:row>77</xdr:row>
      <xdr:rowOff>133350</xdr:rowOff>
    </xdr:to>
    <xdr:cxnSp macro="">
      <xdr:nvCxnSpPr>
        <xdr:cNvPr id="822" name="直線コネクタ 821">
          <a:extLst>
            <a:ext uri="{FF2B5EF4-FFF2-40B4-BE49-F238E27FC236}">
              <a16:creationId xmlns:a16="http://schemas.microsoft.com/office/drawing/2014/main" id="{1292E51D-9E5E-4AE4-B41C-7BC8CDB91FFD}"/>
            </a:ext>
          </a:extLst>
        </xdr:cNvPr>
        <xdr:cNvCxnSpPr/>
      </xdr:nvCxnSpPr>
      <xdr:spPr>
        <a:xfrm flipV="1">
          <a:off x="20434300" y="13319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823" name="楕円 822">
          <a:extLst>
            <a:ext uri="{FF2B5EF4-FFF2-40B4-BE49-F238E27FC236}">
              <a16:creationId xmlns:a16="http://schemas.microsoft.com/office/drawing/2014/main" id="{B88C711A-F4CC-461B-A92D-3C2AC545CE5B}"/>
            </a:ext>
          </a:extLst>
        </xdr:cNvPr>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77</xdr:row>
      <xdr:rowOff>133350</xdr:rowOff>
    </xdr:to>
    <xdr:cxnSp macro="">
      <xdr:nvCxnSpPr>
        <xdr:cNvPr id="824" name="直線コネクタ 823">
          <a:extLst>
            <a:ext uri="{FF2B5EF4-FFF2-40B4-BE49-F238E27FC236}">
              <a16:creationId xmlns:a16="http://schemas.microsoft.com/office/drawing/2014/main" id="{AF79BB88-6E8C-46D4-A69B-62DA5140A293}"/>
            </a:ext>
          </a:extLst>
        </xdr:cNvPr>
        <xdr:cNvCxnSpPr/>
      </xdr:nvCxnSpPr>
      <xdr:spPr>
        <a:xfrm>
          <a:off x="19545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67311</xdr:rowOff>
    </xdr:from>
    <xdr:to>
      <xdr:col>98</xdr:col>
      <xdr:colOff>38100</xdr:colOff>
      <xdr:row>77</xdr:row>
      <xdr:rowOff>168911</xdr:rowOff>
    </xdr:to>
    <xdr:sp macro="" textlink="">
      <xdr:nvSpPr>
        <xdr:cNvPr id="825" name="楕円 824">
          <a:extLst>
            <a:ext uri="{FF2B5EF4-FFF2-40B4-BE49-F238E27FC236}">
              <a16:creationId xmlns:a16="http://schemas.microsoft.com/office/drawing/2014/main" id="{6CE3F865-0C4B-4896-99B3-350513A6A331}"/>
            </a:ext>
          </a:extLst>
        </xdr:cNvPr>
        <xdr:cNvSpPr/>
      </xdr:nvSpPr>
      <xdr:spPr>
        <a:xfrm>
          <a:off x="18605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77</xdr:row>
      <xdr:rowOff>118111</xdr:rowOff>
    </xdr:to>
    <xdr:cxnSp macro="">
      <xdr:nvCxnSpPr>
        <xdr:cNvPr id="826" name="直線コネクタ 825">
          <a:extLst>
            <a:ext uri="{FF2B5EF4-FFF2-40B4-BE49-F238E27FC236}">
              <a16:creationId xmlns:a16="http://schemas.microsoft.com/office/drawing/2014/main" id="{08BEF667-BD5A-4B18-8AEA-D98B1106D669}"/>
            </a:ext>
          </a:extLst>
        </xdr:cNvPr>
        <xdr:cNvCxnSpPr/>
      </xdr:nvCxnSpPr>
      <xdr:spPr>
        <a:xfrm flipV="1">
          <a:off x="18656300" y="13296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27" name="n_1aveValue【消防施設】&#10;一人当たり面積">
          <a:extLst>
            <a:ext uri="{FF2B5EF4-FFF2-40B4-BE49-F238E27FC236}">
              <a16:creationId xmlns:a16="http://schemas.microsoft.com/office/drawing/2014/main" id="{DEF61F82-291D-43AE-B66E-E638B6017373}"/>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28" name="n_2aveValue【消防施設】&#10;一人当たり面積">
          <a:extLst>
            <a:ext uri="{FF2B5EF4-FFF2-40B4-BE49-F238E27FC236}">
              <a16:creationId xmlns:a16="http://schemas.microsoft.com/office/drawing/2014/main" id="{2B072D36-0243-407B-8ED8-704D43484F16}"/>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29" name="n_3aveValue【消防施設】&#10;一人当たり面積">
          <a:extLst>
            <a:ext uri="{FF2B5EF4-FFF2-40B4-BE49-F238E27FC236}">
              <a16:creationId xmlns:a16="http://schemas.microsoft.com/office/drawing/2014/main" id="{3C97782C-29BD-4076-ADB5-44E01272F63D}"/>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0" name="n_4aveValue【消防施設】&#10;一人当たり面積">
          <a:extLst>
            <a:ext uri="{FF2B5EF4-FFF2-40B4-BE49-F238E27FC236}">
              <a16:creationId xmlns:a16="http://schemas.microsoft.com/office/drawing/2014/main" id="{2D9F01E7-BF99-45CC-BCE5-9F58C9433602}"/>
            </a:ext>
          </a:extLst>
        </xdr:cNvPr>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13988</xdr:rowOff>
    </xdr:from>
    <xdr:ext cx="469744" cy="259045"/>
    <xdr:sp macro="" textlink="">
      <xdr:nvSpPr>
        <xdr:cNvPr id="831" name="n_1mainValue【消防施設】&#10;一人当たり面積">
          <a:extLst>
            <a:ext uri="{FF2B5EF4-FFF2-40B4-BE49-F238E27FC236}">
              <a16:creationId xmlns:a16="http://schemas.microsoft.com/office/drawing/2014/main" id="{BD44445F-954A-499D-B558-ECDCAD5B285E}"/>
            </a:ext>
          </a:extLst>
        </xdr:cNvPr>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29227</xdr:rowOff>
    </xdr:from>
    <xdr:ext cx="469744" cy="259045"/>
    <xdr:sp macro="" textlink="">
      <xdr:nvSpPr>
        <xdr:cNvPr id="832" name="n_2mainValue【消防施設】&#10;一人当たり面積">
          <a:extLst>
            <a:ext uri="{FF2B5EF4-FFF2-40B4-BE49-F238E27FC236}">
              <a16:creationId xmlns:a16="http://schemas.microsoft.com/office/drawing/2014/main" id="{FB011F5D-1440-40AF-8722-30E359D7396F}"/>
            </a:ext>
          </a:extLst>
        </xdr:cNvPr>
        <xdr:cNvSpPr txBox="1"/>
      </xdr:nvSpPr>
      <xdr:spPr>
        <a:xfrm>
          <a:off x="20199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833" name="n_3mainValue【消防施設】&#10;一人当たり面積">
          <a:extLst>
            <a:ext uri="{FF2B5EF4-FFF2-40B4-BE49-F238E27FC236}">
              <a16:creationId xmlns:a16="http://schemas.microsoft.com/office/drawing/2014/main" id="{B276C064-1CD9-4677-AF38-65D0C6FDFC01}"/>
            </a:ext>
          </a:extLst>
        </xdr:cNvPr>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13988</xdr:rowOff>
    </xdr:from>
    <xdr:ext cx="469744" cy="259045"/>
    <xdr:sp macro="" textlink="">
      <xdr:nvSpPr>
        <xdr:cNvPr id="834" name="n_4mainValue【消防施設】&#10;一人当たり面積">
          <a:extLst>
            <a:ext uri="{FF2B5EF4-FFF2-40B4-BE49-F238E27FC236}">
              <a16:creationId xmlns:a16="http://schemas.microsoft.com/office/drawing/2014/main" id="{37083863-7D46-44F7-AA08-6810B42EE3C9}"/>
            </a:ext>
          </a:extLst>
        </xdr:cNvPr>
        <xdr:cNvSpPr txBox="1"/>
      </xdr:nvSpPr>
      <xdr:spPr>
        <a:xfrm>
          <a:off x="184214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F1A90B53-0237-4E71-A6DE-F2D0C79299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4D681920-4AA8-40E4-928E-BE2E6BF3DD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F0CF5245-6A40-480D-A68A-B65F3C49BE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204FAEAD-40AD-4BF7-ACEF-4CA67A8DEB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E7CE3910-86A1-4638-B269-28240A44D6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C4FE0985-5C4B-4D5A-954C-3C7E4A9B17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AA1A1FC4-FD05-48E3-9056-D944B5117E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9369F846-80D7-44FF-BECC-9F4B800755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FA640938-716A-4E30-995B-E61A08911B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87D89B3A-9B22-4BE5-BA17-C88D148CB4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A82AAC91-AA07-4C88-9234-83E5844DE0F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E7989F26-1805-42AD-A4C7-9A93F81CBD6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565B2709-D740-4FEB-BC17-2874B31D732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DF7CEF28-6047-4774-9343-51B7D65718E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516E70F7-EB7C-4D16-866D-3C315F5BBB7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C2AECDBF-069F-42F8-B468-08194A25E3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652040FD-2AC4-42C9-87C4-4F27D4B907B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AB23ECEC-592F-44D2-8F26-28BD7A5E60A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71F4691F-DBD1-4D8C-939D-9B587CED842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5B96C381-B3B5-4C87-A428-3E48667A850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175AEC4D-CB26-408C-A7A5-09B448D52EE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98B25CEC-C6EA-40CB-9474-EE7C480F7B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16CD4B81-4B7A-4AC6-910D-42DF4886B44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1619E034-0420-4243-9858-0ECCFCE023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59" name="直線コネクタ 858">
          <a:extLst>
            <a:ext uri="{FF2B5EF4-FFF2-40B4-BE49-F238E27FC236}">
              <a16:creationId xmlns:a16="http://schemas.microsoft.com/office/drawing/2014/main" id="{40824010-D49F-4401-ABD4-8D988A73CF33}"/>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0" name="【庁舎】&#10;有形固定資産減価償却率最小値テキスト">
          <a:extLst>
            <a:ext uri="{FF2B5EF4-FFF2-40B4-BE49-F238E27FC236}">
              <a16:creationId xmlns:a16="http://schemas.microsoft.com/office/drawing/2014/main" id="{6969A748-AB21-404A-8F86-BD444EDD3E31}"/>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1" name="直線コネクタ 860">
          <a:extLst>
            <a:ext uri="{FF2B5EF4-FFF2-40B4-BE49-F238E27FC236}">
              <a16:creationId xmlns:a16="http://schemas.microsoft.com/office/drawing/2014/main" id="{C1B6AC34-C8CD-4029-8ECA-81633DAAE32E}"/>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2" name="【庁舎】&#10;有形固定資産減価償却率最大値テキスト">
          <a:extLst>
            <a:ext uri="{FF2B5EF4-FFF2-40B4-BE49-F238E27FC236}">
              <a16:creationId xmlns:a16="http://schemas.microsoft.com/office/drawing/2014/main" id="{A70733BA-3541-4E64-B288-504B37B6E11C}"/>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3" name="直線コネクタ 862">
          <a:extLst>
            <a:ext uri="{FF2B5EF4-FFF2-40B4-BE49-F238E27FC236}">
              <a16:creationId xmlns:a16="http://schemas.microsoft.com/office/drawing/2014/main" id="{1B3A091F-F158-4625-82F9-4E8071E45173}"/>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64" name="【庁舎】&#10;有形固定資産減価償却率平均値テキスト">
          <a:extLst>
            <a:ext uri="{FF2B5EF4-FFF2-40B4-BE49-F238E27FC236}">
              <a16:creationId xmlns:a16="http://schemas.microsoft.com/office/drawing/2014/main" id="{E0E00E31-E535-4610-9171-87D21DFD0EA6}"/>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65" name="フローチャート: 判断 864">
          <a:extLst>
            <a:ext uri="{FF2B5EF4-FFF2-40B4-BE49-F238E27FC236}">
              <a16:creationId xmlns:a16="http://schemas.microsoft.com/office/drawing/2014/main" id="{8DB35168-1430-4CCA-8CEE-B274101F0BB7}"/>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66" name="フローチャート: 判断 865">
          <a:extLst>
            <a:ext uri="{FF2B5EF4-FFF2-40B4-BE49-F238E27FC236}">
              <a16:creationId xmlns:a16="http://schemas.microsoft.com/office/drawing/2014/main" id="{AD60AAE7-E78E-43A0-BAD4-9DDB480A2BF7}"/>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67" name="フローチャート: 判断 866">
          <a:extLst>
            <a:ext uri="{FF2B5EF4-FFF2-40B4-BE49-F238E27FC236}">
              <a16:creationId xmlns:a16="http://schemas.microsoft.com/office/drawing/2014/main" id="{4B15FC6C-FE22-4301-B44E-1672B330A94F}"/>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68" name="フローチャート: 判断 867">
          <a:extLst>
            <a:ext uri="{FF2B5EF4-FFF2-40B4-BE49-F238E27FC236}">
              <a16:creationId xmlns:a16="http://schemas.microsoft.com/office/drawing/2014/main" id="{F3CF8614-8E1A-4BA5-A6AF-DEC663C2177E}"/>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69" name="フローチャート: 判断 868">
          <a:extLst>
            <a:ext uri="{FF2B5EF4-FFF2-40B4-BE49-F238E27FC236}">
              <a16:creationId xmlns:a16="http://schemas.microsoft.com/office/drawing/2014/main" id="{9B55363A-605A-44B3-A1FF-AD59AB57111F}"/>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8F8A5B2-6C08-493F-9E96-5B63D78641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0D22F95-0A80-41BB-BE75-E0585AC4F2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7648E52-0E4D-4C89-BD19-949B2B3B02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2AC104A-053D-4A1F-B540-8272587503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7E976D6-E218-4452-A35D-53A935A655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80645</xdr:rowOff>
    </xdr:from>
    <xdr:to>
      <xdr:col>85</xdr:col>
      <xdr:colOff>177800</xdr:colOff>
      <xdr:row>104</xdr:row>
      <xdr:rowOff>10795</xdr:rowOff>
    </xdr:to>
    <xdr:sp macro="" textlink="">
      <xdr:nvSpPr>
        <xdr:cNvPr id="875" name="楕円 874">
          <a:extLst>
            <a:ext uri="{FF2B5EF4-FFF2-40B4-BE49-F238E27FC236}">
              <a16:creationId xmlns:a16="http://schemas.microsoft.com/office/drawing/2014/main" id="{FDEB32D1-0219-47D8-8CFC-2461D549E149}"/>
            </a:ext>
          </a:extLst>
        </xdr:cNvPr>
        <xdr:cNvSpPr/>
      </xdr:nvSpPr>
      <xdr:spPr>
        <a:xfrm>
          <a:off x="16268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59072</xdr:rowOff>
    </xdr:from>
    <xdr:ext cx="405111" cy="259045"/>
    <xdr:sp macro="" textlink="">
      <xdr:nvSpPr>
        <xdr:cNvPr id="876" name="【庁舎】&#10;有形固定資産減価償却率該当値テキスト">
          <a:extLst>
            <a:ext uri="{FF2B5EF4-FFF2-40B4-BE49-F238E27FC236}">
              <a16:creationId xmlns:a16="http://schemas.microsoft.com/office/drawing/2014/main" id="{AC61A4FC-71D9-44A2-B060-6675C8EA2DDF}"/>
            </a:ext>
          </a:extLst>
        </xdr:cNvPr>
        <xdr:cNvSpPr txBox="1"/>
      </xdr:nvSpPr>
      <xdr:spPr>
        <a:xfrm>
          <a:off x="16357600" y="177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877" name="楕円 876">
          <a:extLst>
            <a:ext uri="{FF2B5EF4-FFF2-40B4-BE49-F238E27FC236}">
              <a16:creationId xmlns:a16="http://schemas.microsoft.com/office/drawing/2014/main" id="{81385A3F-C736-4904-A90D-1A33C25F8680}"/>
            </a:ext>
          </a:extLst>
        </xdr:cNvPr>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91439</xdr:rowOff>
    </xdr:from>
    <xdr:to>
      <xdr:col>85</xdr:col>
      <xdr:colOff>127000</xdr:colOff>
      <xdr:row>103</xdr:row>
      <xdr:rowOff>131445</xdr:rowOff>
    </xdr:to>
    <xdr:cxnSp macro="">
      <xdr:nvCxnSpPr>
        <xdr:cNvPr id="878" name="直線コネクタ 877">
          <a:extLst>
            <a:ext uri="{FF2B5EF4-FFF2-40B4-BE49-F238E27FC236}">
              <a16:creationId xmlns:a16="http://schemas.microsoft.com/office/drawing/2014/main" id="{57757072-39D3-4E6D-9718-6F10B30E1708}"/>
            </a:ext>
          </a:extLst>
        </xdr:cNvPr>
        <xdr:cNvCxnSpPr/>
      </xdr:nvCxnSpPr>
      <xdr:spPr>
        <a:xfrm>
          <a:off x="15481300" y="177507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879" name="楕円 878">
          <a:extLst>
            <a:ext uri="{FF2B5EF4-FFF2-40B4-BE49-F238E27FC236}">
              <a16:creationId xmlns:a16="http://schemas.microsoft.com/office/drawing/2014/main" id="{4B3CE77A-ACFC-4F5B-B56A-B735632E258A}"/>
            </a:ext>
          </a:extLst>
        </xdr:cNvPr>
        <xdr:cNvSpPr/>
      </xdr:nvSpPr>
      <xdr:spPr>
        <a:xfrm>
          <a:off x="14541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91439</xdr:rowOff>
    </xdr:from>
    <xdr:to>
      <xdr:col>81</xdr:col>
      <xdr:colOff>50800</xdr:colOff>
      <xdr:row>103</xdr:row>
      <xdr:rowOff>108586</xdr:rowOff>
    </xdr:to>
    <xdr:cxnSp macro="">
      <xdr:nvCxnSpPr>
        <xdr:cNvPr id="880" name="直線コネクタ 879">
          <a:extLst>
            <a:ext uri="{FF2B5EF4-FFF2-40B4-BE49-F238E27FC236}">
              <a16:creationId xmlns:a16="http://schemas.microsoft.com/office/drawing/2014/main" id="{B517B726-0135-4653-B9F1-1C835FD848C1}"/>
            </a:ext>
          </a:extLst>
        </xdr:cNvPr>
        <xdr:cNvCxnSpPr/>
      </xdr:nvCxnSpPr>
      <xdr:spPr>
        <a:xfrm flipV="1">
          <a:off x="14592300" y="177507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27305</xdr:rowOff>
    </xdr:from>
    <xdr:to>
      <xdr:col>72</xdr:col>
      <xdr:colOff>38100</xdr:colOff>
      <xdr:row>103</xdr:row>
      <xdr:rowOff>128905</xdr:rowOff>
    </xdr:to>
    <xdr:sp macro="" textlink="">
      <xdr:nvSpPr>
        <xdr:cNvPr id="881" name="楕円 880">
          <a:extLst>
            <a:ext uri="{FF2B5EF4-FFF2-40B4-BE49-F238E27FC236}">
              <a16:creationId xmlns:a16="http://schemas.microsoft.com/office/drawing/2014/main" id="{B7C3DBAD-C774-4E3B-9B3E-429DFB708DE2}"/>
            </a:ext>
          </a:extLst>
        </xdr:cNvPr>
        <xdr:cNvSpPr/>
      </xdr:nvSpPr>
      <xdr:spPr>
        <a:xfrm>
          <a:off x="13652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108586</xdr:rowOff>
    </xdr:to>
    <xdr:cxnSp macro="">
      <xdr:nvCxnSpPr>
        <xdr:cNvPr id="882" name="直線コネクタ 881">
          <a:extLst>
            <a:ext uri="{FF2B5EF4-FFF2-40B4-BE49-F238E27FC236}">
              <a16:creationId xmlns:a16="http://schemas.microsoft.com/office/drawing/2014/main" id="{A2CCAF3F-E6E7-4CA3-8FBD-23518CE45AAB}"/>
            </a:ext>
          </a:extLst>
        </xdr:cNvPr>
        <xdr:cNvCxnSpPr/>
      </xdr:nvCxnSpPr>
      <xdr:spPr>
        <a:xfrm>
          <a:off x="13703300" y="17737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156845</xdr:rowOff>
    </xdr:from>
    <xdr:to>
      <xdr:col>67</xdr:col>
      <xdr:colOff>101600</xdr:colOff>
      <xdr:row>103</xdr:row>
      <xdr:rowOff>86995</xdr:rowOff>
    </xdr:to>
    <xdr:sp macro="" textlink="">
      <xdr:nvSpPr>
        <xdr:cNvPr id="883" name="楕円 882">
          <a:extLst>
            <a:ext uri="{FF2B5EF4-FFF2-40B4-BE49-F238E27FC236}">
              <a16:creationId xmlns:a16="http://schemas.microsoft.com/office/drawing/2014/main" id="{C129DCBD-C93A-48F0-86A0-ED891227A86B}"/>
            </a:ext>
          </a:extLst>
        </xdr:cNvPr>
        <xdr:cNvSpPr/>
      </xdr:nvSpPr>
      <xdr:spPr>
        <a:xfrm>
          <a:off x="12763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36195</xdr:rowOff>
    </xdr:from>
    <xdr:to>
      <xdr:col>71</xdr:col>
      <xdr:colOff>177800</xdr:colOff>
      <xdr:row>103</xdr:row>
      <xdr:rowOff>78105</xdr:rowOff>
    </xdr:to>
    <xdr:cxnSp macro="">
      <xdr:nvCxnSpPr>
        <xdr:cNvPr id="884" name="直線コネクタ 883">
          <a:extLst>
            <a:ext uri="{FF2B5EF4-FFF2-40B4-BE49-F238E27FC236}">
              <a16:creationId xmlns:a16="http://schemas.microsoft.com/office/drawing/2014/main" id="{2FEC3C26-34D3-4F9E-98AF-275C1EEC82E5}"/>
            </a:ext>
          </a:extLst>
        </xdr:cNvPr>
        <xdr:cNvCxnSpPr/>
      </xdr:nvCxnSpPr>
      <xdr:spPr>
        <a:xfrm>
          <a:off x="12814300" y="17695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85" name="n_1aveValue【庁舎】&#10;有形固定資産減価償却率">
          <a:extLst>
            <a:ext uri="{FF2B5EF4-FFF2-40B4-BE49-F238E27FC236}">
              <a16:creationId xmlns:a16="http://schemas.microsoft.com/office/drawing/2014/main" id="{DE301AB5-9369-49BF-9EE5-8402FE4C45C7}"/>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86" name="n_2aveValue【庁舎】&#10;有形固定資産減価償却率">
          <a:extLst>
            <a:ext uri="{FF2B5EF4-FFF2-40B4-BE49-F238E27FC236}">
              <a16:creationId xmlns:a16="http://schemas.microsoft.com/office/drawing/2014/main" id="{929A2AB5-065A-4E6E-A2D5-5FB38623E03B}"/>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87" name="n_3aveValue【庁舎】&#10;有形固定資産減価償却率">
          <a:extLst>
            <a:ext uri="{FF2B5EF4-FFF2-40B4-BE49-F238E27FC236}">
              <a16:creationId xmlns:a16="http://schemas.microsoft.com/office/drawing/2014/main" id="{35251BB9-755A-4B66-9F9F-481E5A2BBF38}"/>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88" name="n_4aveValue【庁舎】&#10;有形固定資産減価償却率">
          <a:extLst>
            <a:ext uri="{FF2B5EF4-FFF2-40B4-BE49-F238E27FC236}">
              <a16:creationId xmlns:a16="http://schemas.microsoft.com/office/drawing/2014/main" id="{07F9B4CC-BFAC-460B-96B1-BC27AD0435F9}"/>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133366</xdr:rowOff>
    </xdr:from>
    <xdr:ext cx="405111" cy="259045"/>
    <xdr:sp macro="" textlink="">
      <xdr:nvSpPr>
        <xdr:cNvPr id="889" name="n_1mainValue【庁舎】&#10;有形固定資産減価償却率">
          <a:extLst>
            <a:ext uri="{FF2B5EF4-FFF2-40B4-BE49-F238E27FC236}">
              <a16:creationId xmlns:a16="http://schemas.microsoft.com/office/drawing/2014/main" id="{23D30200-D590-4D4D-93BA-4C2AFBA8C136}"/>
            </a:ext>
          </a:extLst>
        </xdr:cNvPr>
        <xdr:cNvSpPr txBox="1"/>
      </xdr:nvSpPr>
      <xdr:spPr>
        <a:xfrm>
          <a:off x="152660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150513</xdr:rowOff>
    </xdr:from>
    <xdr:ext cx="405111" cy="259045"/>
    <xdr:sp macro="" textlink="">
      <xdr:nvSpPr>
        <xdr:cNvPr id="890" name="n_2mainValue【庁舎】&#10;有形固定資産減価償却率">
          <a:extLst>
            <a:ext uri="{FF2B5EF4-FFF2-40B4-BE49-F238E27FC236}">
              <a16:creationId xmlns:a16="http://schemas.microsoft.com/office/drawing/2014/main" id="{C4DF7D65-DBDF-444C-B2DD-167700B92A49}"/>
            </a:ext>
          </a:extLst>
        </xdr:cNvPr>
        <xdr:cNvSpPr txBox="1"/>
      </xdr:nvSpPr>
      <xdr:spPr>
        <a:xfrm>
          <a:off x="143897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120032</xdr:rowOff>
    </xdr:from>
    <xdr:ext cx="405111" cy="259045"/>
    <xdr:sp macro="" textlink="">
      <xdr:nvSpPr>
        <xdr:cNvPr id="891" name="n_3mainValue【庁舎】&#10;有形固定資産減価償却率">
          <a:extLst>
            <a:ext uri="{FF2B5EF4-FFF2-40B4-BE49-F238E27FC236}">
              <a16:creationId xmlns:a16="http://schemas.microsoft.com/office/drawing/2014/main" id="{CE821FB6-F164-4914-ACA1-96AE8BCA3C58}"/>
            </a:ext>
          </a:extLst>
        </xdr:cNvPr>
        <xdr:cNvSpPr txBox="1"/>
      </xdr:nvSpPr>
      <xdr:spPr>
        <a:xfrm>
          <a:off x="13500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78122</xdr:rowOff>
    </xdr:from>
    <xdr:ext cx="405111" cy="259045"/>
    <xdr:sp macro="" textlink="">
      <xdr:nvSpPr>
        <xdr:cNvPr id="892" name="n_4mainValue【庁舎】&#10;有形固定資産減価償却率">
          <a:extLst>
            <a:ext uri="{FF2B5EF4-FFF2-40B4-BE49-F238E27FC236}">
              <a16:creationId xmlns:a16="http://schemas.microsoft.com/office/drawing/2014/main" id="{7D0B00CC-54B0-46B3-AA9B-0840AFA2CF53}"/>
            </a:ext>
          </a:extLst>
        </xdr:cNvPr>
        <xdr:cNvSpPr txBox="1"/>
      </xdr:nvSpPr>
      <xdr:spPr>
        <a:xfrm>
          <a:off x="12611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F168DFCB-13AD-4C79-A4F9-1A0E10103A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AFD01FB9-43DB-4590-8BB1-DBCDF7FF830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7A6D665C-08CA-4D69-94B3-1820D3A629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A7829526-85A4-4AA5-A472-6CD2D6EC99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1AB670B2-A633-4723-8604-CDB6F917D1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662E3119-B8A6-499C-BAB0-06B96646E4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AB26D4-DFD2-43F9-A9C2-D282A44F3B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111244D4-C1B1-4887-BA93-7D64691803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116220C8-A277-483F-98D1-2C4E52225A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CC01C2F6-D078-4533-8024-6E6D2936EC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9E2F58CC-A42B-42DD-A259-6EF4FF33F95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D384CEA7-FC1E-4A7E-963D-AE1DE030452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611212BF-9E8C-4CA2-98F4-2AB79F3FD78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C726AD31-285C-48CA-B2CE-726916B7ED6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5BC41C5D-4A71-4C07-985A-F4EF076661D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7E09DF27-FB98-4E10-B3CB-DEE95604C50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9B5859F8-D413-4BEE-BCEA-43C9AE6A0B4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D926B94A-DDC0-455B-BA4E-782B2AEB60A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7DE60E3-6C25-4698-95A2-7E3C811C63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D0298428-7B4A-40DB-A688-A39CC5E2DF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4DB56E81-A076-42B8-A40B-9BA4F89035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14" name="直線コネクタ 913">
          <a:extLst>
            <a:ext uri="{FF2B5EF4-FFF2-40B4-BE49-F238E27FC236}">
              <a16:creationId xmlns:a16="http://schemas.microsoft.com/office/drawing/2014/main" id="{B29E67D6-9C6B-4487-B9F1-047743714102}"/>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a:extLst>
            <a:ext uri="{FF2B5EF4-FFF2-40B4-BE49-F238E27FC236}">
              <a16:creationId xmlns:a16="http://schemas.microsoft.com/office/drawing/2014/main" id="{1AA3F728-AD6B-48EE-ACE5-4D22693DD9FC}"/>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a:extLst>
            <a:ext uri="{FF2B5EF4-FFF2-40B4-BE49-F238E27FC236}">
              <a16:creationId xmlns:a16="http://schemas.microsoft.com/office/drawing/2014/main" id="{723066CC-D4E1-4565-BBEE-17E8A517BAF1}"/>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7" name="【庁舎】&#10;一人当たり面積最大値テキスト">
          <a:extLst>
            <a:ext uri="{FF2B5EF4-FFF2-40B4-BE49-F238E27FC236}">
              <a16:creationId xmlns:a16="http://schemas.microsoft.com/office/drawing/2014/main" id="{1EC36040-1028-4133-AB73-9D9A55332424}"/>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8" name="直線コネクタ 917">
          <a:extLst>
            <a:ext uri="{FF2B5EF4-FFF2-40B4-BE49-F238E27FC236}">
              <a16:creationId xmlns:a16="http://schemas.microsoft.com/office/drawing/2014/main" id="{98A613D1-2E1F-4382-B315-A9512667153B}"/>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19" name="【庁舎】&#10;一人当たり面積平均値テキスト">
          <a:extLst>
            <a:ext uri="{FF2B5EF4-FFF2-40B4-BE49-F238E27FC236}">
              <a16:creationId xmlns:a16="http://schemas.microsoft.com/office/drawing/2014/main" id="{8D66312C-F78D-4316-83C0-51A45B2AA926}"/>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0" name="フローチャート: 判断 919">
          <a:extLst>
            <a:ext uri="{FF2B5EF4-FFF2-40B4-BE49-F238E27FC236}">
              <a16:creationId xmlns:a16="http://schemas.microsoft.com/office/drawing/2014/main" id="{3F4AD1E7-618D-48AF-8AC4-BE0EF65EA8D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1" name="フローチャート: 判断 920">
          <a:extLst>
            <a:ext uri="{FF2B5EF4-FFF2-40B4-BE49-F238E27FC236}">
              <a16:creationId xmlns:a16="http://schemas.microsoft.com/office/drawing/2014/main" id="{E7FD2735-C626-41EA-BCDF-55986555630B}"/>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2" name="フローチャート: 判断 921">
          <a:extLst>
            <a:ext uri="{FF2B5EF4-FFF2-40B4-BE49-F238E27FC236}">
              <a16:creationId xmlns:a16="http://schemas.microsoft.com/office/drawing/2014/main" id="{D44DA1D3-18CC-4473-9DB9-F95A4B4D33DC}"/>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3" name="フローチャート: 判断 922">
          <a:extLst>
            <a:ext uri="{FF2B5EF4-FFF2-40B4-BE49-F238E27FC236}">
              <a16:creationId xmlns:a16="http://schemas.microsoft.com/office/drawing/2014/main" id="{6E5415ED-A8DE-49DE-9425-7380C24A8778}"/>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24" name="フローチャート: 判断 923">
          <a:extLst>
            <a:ext uri="{FF2B5EF4-FFF2-40B4-BE49-F238E27FC236}">
              <a16:creationId xmlns:a16="http://schemas.microsoft.com/office/drawing/2014/main" id="{55B7D73A-A3A1-4C3F-B9D6-AD4A788B7A77}"/>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14A5C74F-0112-4BD8-92DF-6979BC9458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BD63A79-A559-4CCD-A5A4-BFE917B05F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93589CEA-C99D-4B6C-8F04-2A84254867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0599173-E669-49A4-BD69-A3D47FBA74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891FECC-A0C9-485B-BF73-82BB96BBD8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121413</xdr:rowOff>
    </xdr:from>
    <xdr:to>
      <xdr:col>116</xdr:col>
      <xdr:colOff>114300</xdr:colOff>
      <xdr:row>103</xdr:row>
      <xdr:rowOff>51563</xdr:rowOff>
    </xdr:to>
    <xdr:sp macro="" textlink="">
      <xdr:nvSpPr>
        <xdr:cNvPr id="930" name="楕円 929">
          <a:extLst>
            <a:ext uri="{FF2B5EF4-FFF2-40B4-BE49-F238E27FC236}">
              <a16:creationId xmlns:a16="http://schemas.microsoft.com/office/drawing/2014/main" id="{9E44D871-EB20-438A-9884-925A7B1ACA6C}"/>
            </a:ext>
          </a:extLst>
        </xdr:cNvPr>
        <xdr:cNvSpPr/>
      </xdr:nvSpPr>
      <xdr:spPr>
        <a:xfrm>
          <a:off x="221107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144290</xdr:rowOff>
    </xdr:from>
    <xdr:ext cx="469744" cy="259045"/>
    <xdr:sp macro="" textlink="">
      <xdr:nvSpPr>
        <xdr:cNvPr id="931" name="【庁舎】&#10;一人当たり面積該当値テキスト">
          <a:extLst>
            <a:ext uri="{FF2B5EF4-FFF2-40B4-BE49-F238E27FC236}">
              <a16:creationId xmlns:a16="http://schemas.microsoft.com/office/drawing/2014/main" id="{4E5674ED-86DB-40C8-B257-1B633D8F4147}"/>
            </a:ext>
          </a:extLst>
        </xdr:cNvPr>
        <xdr:cNvSpPr txBox="1"/>
      </xdr:nvSpPr>
      <xdr:spPr>
        <a:xfrm>
          <a:off x="22199600" y="1746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119126</xdr:rowOff>
    </xdr:from>
    <xdr:to>
      <xdr:col>112</xdr:col>
      <xdr:colOff>38100</xdr:colOff>
      <xdr:row>103</xdr:row>
      <xdr:rowOff>49276</xdr:rowOff>
    </xdr:to>
    <xdr:sp macro="" textlink="">
      <xdr:nvSpPr>
        <xdr:cNvPr id="932" name="楕円 931">
          <a:extLst>
            <a:ext uri="{FF2B5EF4-FFF2-40B4-BE49-F238E27FC236}">
              <a16:creationId xmlns:a16="http://schemas.microsoft.com/office/drawing/2014/main" id="{D5811BB3-8B6C-440D-86CC-84875899C5E3}"/>
            </a:ext>
          </a:extLst>
        </xdr:cNvPr>
        <xdr:cNvSpPr/>
      </xdr:nvSpPr>
      <xdr:spPr>
        <a:xfrm>
          <a:off x="21272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169926</xdr:rowOff>
    </xdr:from>
    <xdr:to>
      <xdr:col>116</xdr:col>
      <xdr:colOff>63500</xdr:colOff>
      <xdr:row>103</xdr:row>
      <xdr:rowOff>763</xdr:rowOff>
    </xdr:to>
    <xdr:cxnSp macro="">
      <xdr:nvCxnSpPr>
        <xdr:cNvPr id="933" name="直線コネクタ 932">
          <a:extLst>
            <a:ext uri="{FF2B5EF4-FFF2-40B4-BE49-F238E27FC236}">
              <a16:creationId xmlns:a16="http://schemas.microsoft.com/office/drawing/2014/main" id="{D9AFC9C7-4253-4E63-98BC-3840BB27F6DB}"/>
            </a:ext>
          </a:extLst>
        </xdr:cNvPr>
        <xdr:cNvCxnSpPr/>
      </xdr:nvCxnSpPr>
      <xdr:spPr>
        <a:xfrm>
          <a:off x="21323300" y="176578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137413</xdr:rowOff>
    </xdr:from>
    <xdr:to>
      <xdr:col>107</xdr:col>
      <xdr:colOff>101600</xdr:colOff>
      <xdr:row>103</xdr:row>
      <xdr:rowOff>67563</xdr:rowOff>
    </xdr:to>
    <xdr:sp macro="" textlink="">
      <xdr:nvSpPr>
        <xdr:cNvPr id="934" name="楕円 933">
          <a:extLst>
            <a:ext uri="{FF2B5EF4-FFF2-40B4-BE49-F238E27FC236}">
              <a16:creationId xmlns:a16="http://schemas.microsoft.com/office/drawing/2014/main" id="{D39C133A-5A98-43A2-B4F2-66522C74BDEB}"/>
            </a:ext>
          </a:extLst>
        </xdr:cNvPr>
        <xdr:cNvSpPr/>
      </xdr:nvSpPr>
      <xdr:spPr>
        <a:xfrm>
          <a:off x="20383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169926</xdr:rowOff>
    </xdr:from>
    <xdr:to>
      <xdr:col>111</xdr:col>
      <xdr:colOff>177800</xdr:colOff>
      <xdr:row>103</xdr:row>
      <xdr:rowOff>16763</xdr:rowOff>
    </xdr:to>
    <xdr:cxnSp macro="">
      <xdr:nvCxnSpPr>
        <xdr:cNvPr id="935" name="直線コネクタ 934">
          <a:extLst>
            <a:ext uri="{FF2B5EF4-FFF2-40B4-BE49-F238E27FC236}">
              <a16:creationId xmlns:a16="http://schemas.microsoft.com/office/drawing/2014/main" id="{DF8472CC-9E5E-42D4-91F4-45E454E63990}"/>
            </a:ext>
          </a:extLst>
        </xdr:cNvPr>
        <xdr:cNvCxnSpPr/>
      </xdr:nvCxnSpPr>
      <xdr:spPr>
        <a:xfrm flipV="1">
          <a:off x="20434300" y="1765782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155702</xdr:rowOff>
    </xdr:from>
    <xdr:to>
      <xdr:col>102</xdr:col>
      <xdr:colOff>165100</xdr:colOff>
      <xdr:row>103</xdr:row>
      <xdr:rowOff>85852</xdr:rowOff>
    </xdr:to>
    <xdr:sp macro="" textlink="">
      <xdr:nvSpPr>
        <xdr:cNvPr id="936" name="楕円 935">
          <a:extLst>
            <a:ext uri="{FF2B5EF4-FFF2-40B4-BE49-F238E27FC236}">
              <a16:creationId xmlns:a16="http://schemas.microsoft.com/office/drawing/2014/main" id="{1D735AA8-4169-491C-A05B-03CFF609BF81}"/>
            </a:ext>
          </a:extLst>
        </xdr:cNvPr>
        <xdr:cNvSpPr/>
      </xdr:nvSpPr>
      <xdr:spPr>
        <a:xfrm>
          <a:off x="19494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16763</xdr:rowOff>
    </xdr:from>
    <xdr:to>
      <xdr:col>107</xdr:col>
      <xdr:colOff>50800</xdr:colOff>
      <xdr:row>103</xdr:row>
      <xdr:rowOff>35052</xdr:rowOff>
    </xdr:to>
    <xdr:cxnSp macro="">
      <xdr:nvCxnSpPr>
        <xdr:cNvPr id="937" name="直線コネクタ 936">
          <a:extLst>
            <a:ext uri="{FF2B5EF4-FFF2-40B4-BE49-F238E27FC236}">
              <a16:creationId xmlns:a16="http://schemas.microsoft.com/office/drawing/2014/main" id="{E33D11DF-613A-4BE2-8627-7589E0965860}"/>
            </a:ext>
          </a:extLst>
        </xdr:cNvPr>
        <xdr:cNvCxnSpPr/>
      </xdr:nvCxnSpPr>
      <xdr:spPr>
        <a:xfrm flipV="1">
          <a:off x="19545300" y="176761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169418</xdr:rowOff>
    </xdr:from>
    <xdr:to>
      <xdr:col>98</xdr:col>
      <xdr:colOff>38100</xdr:colOff>
      <xdr:row>103</xdr:row>
      <xdr:rowOff>99568</xdr:rowOff>
    </xdr:to>
    <xdr:sp macro="" textlink="">
      <xdr:nvSpPr>
        <xdr:cNvPr id="938" name="楕円 937">
          <a:extLst>
            <a:ext uri="{FF2B5EF4-FFF2-40B4-BE49-F238E27FC236}">
              <a16:creationId xmlns:a16="http://schemas.microsoft.com/office/drawing/2014/main" id="{E7A05C44-FCDD-4166-BC38-B78892404D18}"/>
            </a:ext>
          </a:extLst>
        </xdr:cNvPr>
        <xdr:cNvSpPr/>
      </xdr:nvSpPr>
      <xdr:spPr>
        <a:xfrm>
          <a:off x="18605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35052</xdr:rowOff>
    </xdr:from>
    <xdr:to>
      <xdr:col>102</xdr:col>
      <xdr:colOff>114300</xdr:colOff>
      <xdr:row>103</xdr:row>
      <xdr:rowOff>48768</xdr:rowOff>
    </xdr:to>
    <xdr:cxnSp macro="">
      <xdr:nvCxnSpPr>
        <xdr:cNvPr id="939" name="直線コネクタ 938">
          <a:extLst>
            <a:ext uri="{FF2B5EF4-FFF2-40B4-BE49-F238E27FC236}">
              <a16:creationId xmlns:a16="http://schemas.microsoft.com/office/drawing/2014/main" id="{3A360574-2BCC-4CCF-983A-D64EEC410371}"/>
            </a:ext>
          </a:extLst>
        </xdr:cNvPr>
        <xdr:cNvCxnSpPr/>
      </xdr:nvCxnSpPr>
      <xdr:spPr>
        <a:xfrm flipV="1">
          <a:off x="18656300" y="176944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0" name="n_1aveValue【庁舎】&#10;一人当たり面積">
          <a:extLst>
            <a:ext uri="{FF2B5EF4-FFF2-40B4-BE49-F238E27FC236}">
              <a16:creationId xmlns:a16="http://schemas.microsoft.com/office/drawing/2014/main" id="{A560544E-B329-443F-A113-8C5D88FBDF6A}"/>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1" name="n_2aveValue【庁舎】&#10;一人当たり面積">
          <a:extLst>
            <a:ext uri="{FF2B5EF4-FFF2-40B4-BE49-F238E27FC236}">
              <a16:creationId xmlns:a16="http://schemas.microsoft.com/office/drawing/2014/main" id="{ED852159-578C-432B-A52C-BEC9C656C277}"/>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2" name="n_3aveValue【庁舎】&#10;一人当たり面積">
          <a:extLst>
            <a:ext uri="{FF2B5EF4-FFF2-40B4-BE49-F238E27FC236}">
              <a16:creationId xmlns:a16="http://schemas.microsoft.com/office/drawing/2014/main" id="{A83BD427-4C06-497D-BADC-581111B473A6}"/>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3" name="n_4aveValue【庁舎】&#10;一人当たり面積">
          <a:extLst>
            <a:ext uri="{FF2B5EF4-FFF2-40B4-BE49-F238E27FC236}">
              <a16:creationId xmlns:a16="http://schemas.microsoft.com/office/drawing/2014/main" id="{7F5DAE58-25CF-4F2F-AF6D-33FE2750A4FE}"/>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65803</xdr:rowOff>
    </xdr:from>
    <xdr:ext cx="469744" cy="259045"/>
    <xdr:sp macro="" textlink="">
      <xdr:nvSpPr>
        <xdr:cNvPr id="944" name="n_1mainValue【庁舎】&#10;一人当たり面積">
          <a:extLst>
            <a:ext uri="{FF2B5EF4-FFF2-40B4-BE49-F238E27FC236}">
              <a16:creationId xmlns:a16="http://schemas.microsoft.com/office/drawing/2014/main" id="{907795B8-018A-43DC-8E41-0A4111359736}"/>
            </a:ext>
          </a:extLst>
        </xdr:cNvPr>
        <xdr:cNvSpPr txBox="1"/>
      </xdr:nvSpPr>
      <xdr:spPr>
        <a:xfrm>
          <a:off x="210757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84090</xdr:rowOff>
    </xdr:from>
    <xdr:ext cx="469744" cy="259045"/>
    <xdr:sp macro="" textlink="">
      <xdr:nvSpPr>
        <xdr:cNvPr id="945" name="n_2mainValue【庁舎】&#10;一人当たり面積">
          <a:extLst>
            <a:ext uri="{FF2B5EF4-FFF2-40B4-BE49-F238E27FC236}">
              <a16:creationId xmlns:a16="http://schemas.microsoft.com/office/drawing/2014/main" id="{E674B05F-BA3B-42A2-A1D7-F26A86CDAC87}"/>
            </a:ext>
          </a:extLst>
        </xdr:cNvPr>
        <xdr:cNvSpPr txBox="1"/>
      </xdr:nvSpPr>
      <xdr:spPr>
        <a:xfrm>
          <a:off x="201994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102379</xdr:rowOff>
    </xdr:from>
    <xdr:ext cx="469744" cy="259045"/>
    <xdr:sp macro="" textlink="">
      <xdr:nvSpPr>
        <xdr:cNvPr id="946" name="n_3mainValue【庁舎】&#10;一人当たり面積">
          <a:extLst>
            <a:ext uri="{FF2B5EF4-FFF2-40B4-BE49-F238E27FC236}">
              <a16:creationId xmlns:a16="http://schemas.microsoft.com/office/drawing/2014/main" id="{1477EE66-077E-42D6-B4F8-85479F21DB1F}"/>
            </a:ext>
          </a:extLst>
        </xdr:cNvPr>
        <xdr:cNvSpPr txBox="1"/>
      </xdr:nvSpPr>
      <xdr:spPr>
        <a:xfrm>
          <a:off x="19310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116095</xdr:rowOff>
    </xdr:from>
    <xdr:ext cx="469744" cy="259045"/>
    <xdr:sp macro="" textlink="">
      <xdr:nvSpPr>
        <xdr:cNvPr id="947" name="n_4mainValue【庁舎】&#10;一人当たり面積">
          <a:extLst>
            <a:ext uri="{FF2B5EF4-FFF2-40B4-BE49-F238E27FC236}">
              <a16:creationId xmlns:a16="http://schemas.microsoft.com/office/drawing/2014/main" id="{664399FE-1C97-4E84-9951-2A255FC51640}"/>
            </a:ext>
          </a:extLst>
        </xdr:cNvPr>
        <xdr:cNvSpPr txBox="1"/>
      </xdr:nvSpPr>
      <xdr:spPr>
        <a:xfrm>
          <a:off x="184214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571FFDD9-EF30-4523-BFC7-A77C799527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52EA9CF1-D7E1-4174-AD4D-9FC5E4DD01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1EC8DCE4-3C77-4DBB-811C-360C89F0A0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類似団体平均と比較して特に有形固定資産減価償却率が高くなっている施設は、「保健センター・保健所」であり、特に低くなっている施設は「消防施設」である。</a:t>
          </a:r>
          <a:endParaRPr lang="ja-JP" altLang="ja-JP" sz="1050">
            <a:effectLst/>
          </a:endParaRPr>
        </a:p>
        <a:p>
          <a:r>
            <a:rPr lang="en-US" altLang="ja-JP"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「体育館・プール」について、平成３０年度に完成した由利本荘アリーナについては、確認したところ平成３０年度から令和２年度まで体育館として有形固定資産に計上されていなかったことから、</a:t>
          </a:r>
          <a:r>
            <a:rPr kumimoji="1" lang="ja-JP" altLang="ja-JP" sz="900">
              <a:solidFill>
                <a:schemeClr val="dk1"/>
              </a:solidFill>
              <a:effectLst/>
              <a:latin typeface="+mn-lt"/>
              <a:ea typeface="+mn-ea"/>
              <a:cs typeface="+mn-cs"/>
            </a:rPr>
            <a:t>令和３年度に体育館として計上されるよう固定資産台帳の整備を行ったため、有形固定資産減価償却率が大幅に減少した。</a:t>
          </a:r>
          <a:endParaRPr lang="ja-JP" altLang="ja-JP" sz="1050">
            <a:effectLst/>
          </a:endParaRPr>
        </a:p>
        <a:p>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「図書館」、「保健センター・保健所」については、有形固定資産減価償却率が類似団体よりやや高い水準であるが、建築から</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年以上経過した施設が多く老朽化が進んでいることが要因である。今後は個別施設計画に基づき利用状況に応じて集約や統合の検討を行う。</a:t>
          </a:r>
          <a:endParaRPr lang="ja-JP" altLang="ja-JP" sz="1050">
            <a:effectLst/>
          </a:endParaRPr>
        </a:p>
        <a:p>
          <a:pPr eaLnBrk="1" fontAlgn="auto" latinLnBrk="0" hangingPunct="1"/>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福祉施設」についても有形固定資産減価償却率が類似団体よりやや高い水準であるが、高齢者福祉施設のうち民間法人へ貸借しているデイサービスセンターは大規模修繕が必要な時点で廃止を協議し、鶴舞会館などのその他福祉施設については、耐用年数まで存続しそれ以降新たな投資を行わないなど、由利本荘市公共施設等総合管理計画により集約や廃止を進める。</a:t>
          </a:r>
          <a:endParaRPr lang="ja-JP" altLang="ja-JP" sz="1050">
            <a:effectLst/>
          </a:endParaRPr>
        </a:p>
        <a:p>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消防施設」については、老朽化していた消防本庁舎、各地域の分署について、近年、計画的に改築を進めた結果、有形固定資産減価償却率が類似団体より低くなっている。ただし令和３年度の有形固定資産減価償却率は、令和３年度末時点のストック情報に誤って調査対象外資産も含めていたため、令和２年度と比較し急増してい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前年度同の０．３４となっている。これは、類似団体平均を０．１０ポイント下回っている。</a:t>
          </a:r>
        </a:p>
        <a:p>
          <a:r>
            <a:rPr kumimoji="1" lang="ja-JP" altLang="en-US" sz="1050">
              <a:latin typeface="ＭＳ Ｐゴシック" panose="020B0600070205080204" pitchFamily="50" charset="-128"/>
              <a:ea typeface="ＭＳ Ｐゴシック" panose="020B0600070205080204" pitchFamily="50" charset="-128"/>
            </a:rPr>
            <a:t>  本市の面積は、１，２０９．５９平方キロメートルと行政サービスの範囲が広いことから、行政コストを多く要している。また、第１次産業の就業割合が令和２年国勢調査で１０．２％と高く、農家等所得は気象条件や市場価格等の影響を受けやすく、税収の増加は見込めない状況であることから、自主財源比率が低く、類似団体平均を大きく下回っている。</a:t>
          </a:r>
        </a:p>
        <a:p>
          <a:r>
            <a:rPr kumimoji="1" lang="ja-JP" altLang="en-US" sz="1050">
              <a:latin typeface="ＭＳ Ｐゴシック" panose="020B0600070205080204" pitchFamily="50" charset="-128"/>
              <a:ea typeface="ＭＳ Ｐゴシック" panose="020B0600070205080204" pitchFamily="50" charset="-128"/>
            </a:rPr>
            <a:t>　今後、歳入では電子部品等の製造業で税収の増加が見込まれているほか、産業振興や移住定住の促進、徴収率の向上等による税収増加に寄与する施策の推進、歳出では由利本荘市公共施設等総合管理計画に則った公共施設の適正な配置による維持管理費の削減等に努め、財政基盤の強化を図っ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において、コロナ禍におけるイベント等の中止をはじめ、学校や各公共施設の休業等による経費の減額となった。人件費については、職員数の減等による職員給料の減となるなど、全体として０．５億円の減（０．７％減）となった。また、物件費については、教員用教科書購入事業費や文化交流館管理運営費の減となるなど、全体として２．６億円の減（４．１％減）となり、それに伴い歳出は前年度比０．４ポイントの増となったが、歳入においては、交付税の再算定による増等により前年度比４．５ポイントの増、総じて比率は前年度比３．６ポイント減の８８．５％となっている。これは、類似団体平均を０．１ポイント、秋田県平均を０．３ポイント、全国平均を０．４ポイント下回っている。</a:t>
          </a:r>
        </a:p>
        <a:p>
          <a:r>
            <a:rPr kumimoji="1" lang="ja-JP" altLang="en-US" sz="1050">
              <a:latin typeface="ＭＳ Ｐゴシック" panose="020B0600070205080204" pitchFamily="50" charset="-128"/>
              <a:ea typeface="ＭＳ Ｐゴシック" panose="020B0600070205080204" pitchFamily="50" charset="-128"/>
            </a:rPr>
            <a:t>　今後、人口減少による普通交付税の減が見込まれるため、地方債の繰上償還、公共施設管理の合理化等による維持管理費の削減等、経常経費の抜本的な見直しを図り、比率が悪化しないよう財政構造の改善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63</xdr:row>
      <xdr:rowOff>120332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4513"/>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64</xdr:row>
      <xdr:rowOff>33338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216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061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99695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6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は、秋田県知事選挙等複数の選挙が執行されたことにより時間外手当が増加したものの職員数の減等により減少したが、物件費が学校パソコン管理費や選挙事務費の増により増加しており、前年度より４，０９２円増の２１０，０５８円となった。これは、類似団体平均を３８，６３６円上回っている。</a:t>
          </a:r>
        </a:p>
        <a:p>
          <a:r>
            <a:rPr kumimoji="1" lang="ja-JP" altLang="en-US" sz="1050">
              <a:latin typeface="ＭＳ Ｐゴシック" panose="020B0600070205080204" pitchFamily="50" charset="-128"/>
              <a:ea typeface="ＭＳ Ｐゴシック" panose="020B0600070205080204" pitchFamily="50" charset="-128"/>
            </a:rPr>
            <a:t>　類似団体平均を大きく上回っている要因として、市の面積が広大であり行政サービスの範囲が広く、多くの施設を有していることから、職員数が多く、維持管理経費が多額となっていることや、除排雪に要する経費が大きいこと等が挙げられる。</a:t>
          </a:r>
        </a:p>
        <a:p>
          <a:r>
            <a:rPr kumimoji="1" lang="ja-JP" altLang="en-US" sz="1050">
              <a:latin typeface="ＭＳ Ｐゴシック" panose="020B0600070205080204" pitchFamily="50" charset="-128"/>
              <a:ea typeface="ＭＳ Ｐゴシック" panose="020B0600070205080204" pitchFamily="50" charset="-128"/>
            </a:rPr>
            <a:t>　今後、由利本荘市公共施設等総合管理計画に則った公共施設の適正配置、事務事業の統合・効率化を進めるとともに、業務量に応じた職員の適正配置により経費の削減を図っていく。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79736</xdr:rowOff>
    </xdr:from>
    <xdr:to>
      <xdr:col>23</xdr:col>
      <xdr:colOff>133350</xdr:colOff>
      <xdr:row>85</xdr:row>
      <xdr:rowOff>112650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52986"/>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36663</xdr:rowOff>
    </xdr:from>
    <xdr:to>
      <xdr:col>19</xdr:col>
      <xdr:colOff>133350</xdr:colOff>
      <xdr:row>85</xdr:row>
      <xdr:rowOff>79736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8463"/>
          <a:ext cx="889000" cy="2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36663</xdr:rowOff>
    </xdr:from>
    <xdr:to>
      <xdr:col>15</xdr:col>
      <xdr:colOff>82550</xdr:colOff>
      <xdr:row>84</xdr:row>
      <xdr:rowOff>61669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38463"/>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61669</xdr:rowOff>
    </xdr:from>
    <xdr:to>
      <xdr:col>11</xdr:col>
      <xdr:colOff>31750</xdr:colOff>
      <xdr:row>84</xdr:row>
      <xdr:rowOff>97165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63469"/>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61850</xdr:rowOff>
    </xdr:from>
    <xdr:to>
      <xdr:col>23</xdr:col>
      <xdr:colOff>184150</xdr:colOff>
      <xdr:row>85</xdr:row>
      <xdr:rowOff>163450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33927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28936</xdr:rowOff>
    </xdr:from>
    <xdr:to>
      <xdr:col>19</xdr:col>
      <xdr:colOff>184150</xdr:colOff>
      <xdr:row>85</xdr:row>
      <xdr:rowOff>130536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115313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8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157313</xdr:rowOff>
    </xdr:from>
    <xdr:to>
      <xdr:col>15</xdr:col>
      <xdr:colOff>133350</xdr:colOff>
      <xdr:row>84</xdr:row>
      <xdr:rowOff>87463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72240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10869</xdr:rowOff>
    </xdr:from>
    <xdr:to>
      <xdr:col>11</xdr:col>
      <xdr:colOff>82550</xdr:colOff>
      <xdr:row>84</xdr:row>
      <xdr:rowOff>112469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97246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9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46365</xdr:rowOff>
    </xdr:from>
    <xdr:to>
      <xdr:col>7</xdr:col>
      <xdr:colOff>31750</xdr:colOff>
      <xdr:row>84</xdr:row>
      <xdr:rowOff>147965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132742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前年度同の９６．３となっている。これは、類似団体平均を１．４ポイント下回っている。</a:t>
          </a:r>
        </a:p>
        <a:p>
          <a:r>
            <a:rPr kumimoji="1" lang="ja-JP" altLang="en-US" sz="1200">
              <a:latin typeface="ＭＳ Ｐゴシック" panose="020B0600070205080204" pitchFamily="50" charset="-128"/>
              <a:ea typeface="ＭＳ Ｐゴシック" panose="020B0600070205080204" pitchFamily="50" charset="-128"/>
            </a:rPr>
            <a:t>　本市のラスパイレス指数は、類似団体平均を３ポイントの範囲内で下回った値で推移している。</a:t>
          </a:r>
        </a:p>
        <a:p>
          <a:r>
            <a:rPr kumimoji="1" lang="ja-JP" altLang="en-US" sz="1200">
              <a:latin typeface="ＭＳ Ｐゴシック" panose="020B0600070205080204" pitchFamily="50" charset="-128"/>
              <a:ea typeface="ＭＳ Ｐゴシック" panose="020B0600070205080204" pitchFamily="50" charset="-128"/>
            </a:rPr>
            <a:t>　今後も、国の人事院勧告や秋田県の人事委員会勧告に沿った制度・運用の見直しや、人事評価制度を反映した昇格、昇給基準の構築を図りながら、適正な給与水準を保つよう努める。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134257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134257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職員数は減少しているが、人口減により前年度０．１７人減の１１．６７人となった。これは、類似団体平均を３．０９人上回っている。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類似団体平均を大きく上回っている要因として、市の面積が広大であり行政サービスの範囲が広く、支所・出張所を多く配置していることが挙げられる。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今後、第４次由利本荘市行政改革大綱に沿った機構改革や施設の統廃合、事務の効率化等を図り、第４次由利本荘市定員適正化計画目標により定員管理に努める。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108555</xdr:rowOff>
    </xdr:from>
    <xdr:to>
      <xdr:col>81</xdr:col>
      <xdr:colOff>44450</xdr:colOff>
      <xdr:row>63</xdr:row>
      <xdr:rowOff>128088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09905"/>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108555</xdr:rowOff>
    </xdr:from>
    <xdr:to>
      <xdr:col>77</xdr:col>
      <xdr:colOff>44450</xdr:colOff>
      <xdr:row>63</xdr:row>
      <xdr:rowOff>108555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0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97065</xdr:rowOff>
    </xdr:from>
    <xdr:to>
      <xdr:col>72</xdr:col>
      <xdr:colOff>203200</xdr:colOff>
      <xdr:row>63</xdr:row>
      <xdr:rowOff>108555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9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97065</xdr:rowOff>
    </xdr:from>
    <xdr:to>
      <xdr:col>68</xdr:col>
      <xdr:colOff>152400</xdr:colOff>
      <xdr:row>63</xdr:row>
      <xdr:rowOff>107406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984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77288</xdr:rowOff>
    </xdr:from>
    <xdr:to>
      <xdr:col>81</xdr:col>
      <xdr:colOff>95250</xdr:colOff>
      <xdr:row>64</xdr:row>
      <xdr:rowOff>7438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49365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57755</xdr:rowOff>
    </xdr:from>
    <xdr:to>
      <xdr:col>77</xdr:col>
      <xdr:colOff>95250</xdr:colOff>
      <xdr:row>63</xdr:row>
      <xdr:rowOff>159355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144132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4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57755</xdr:rowOff>
    </xdr:from>
    <xdr:to>
      <xdr:col>73</xdr:col>
      <xdr:colOff>44450</xdr:colOff>
      <xdr:row>63</xdr:row>
      <xdr:rowOff>159355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144132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46265</xdr:rowOff>
    </xdr:from>
    <xdr:to>
      <xdr:col>68</xdr:col>
      <xdr:colOff>203200</xdr:colOff>
      <xdr:row>63</xdr:row>
      <xdr:rowOff>147865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132642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56606</xdr:rowOff>
    </xdr:from>
    <xdr:to>
      <xdr:col>64</xdr:col>
      <xdr:colOff>152400</xdr:colOff>
      <xdr:row>63</xdr:row>
      <xdr:rowOff>158206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142983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前年度より０．１ポイント増の１０．７％となっており、類似団体平均を２．７ポイント上回っている。</a:t>
          </a:r>
        </a:p>
        <a:p>
          <a:r>
            <a:rPr kumimoji="1" lang="ja-JP" altLang="en-US" sz="1100">
              <a:latin typeface="ＭＳ Ｐゴシック" panose="020B0600070205080204" pitchFamily="50" charset="-128"/>
              <a:ea typeface="ＭＳ Ｐゴシック" panose="020B0600070205080204" pitchFamily="50" charset="-128"/>
            </a:rPr>
            <a:t>　令和３年度は、平成２０年度過疎対策事業債等の償還の終了や公営企業債（介護サービス事業）の償還の一部終了に伴い繰出金が減少した一方で、由利本荘総合防災公園整備事業など大型事業の元金償還が始まったため、公債費は前年度横ばいとなった。</a:t>
          </a:r>
        </a:p>
        <a:p>
          <a:r>
            <a:rPr kumimoji="1" lang="ja-JP" altLang="en-US" sz="1100">
              <a:latin typeface="ＭＳ Ｐゴシック" panose="020B0600070205080204" pitchFamily="50" charset="-128"/>
              <a:ea typeface="ＭＳ Ｐゴシック" panose="020B0600070205080204" pitchFamily="50" charset="-128"/>
            </a:rPr>
            <a:t>　今後も、収支の状況を見極めながら積極的な繰上償還の実施に努めるとともに、地方債の新規発行については、元金償還額の範囲内に抑え、地方債に頼らない行財政運営に努める。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57855</xdr:rowOff>
    </xdr:from>
    <xdr:to>
      <xdr:col>81</xdr:col>
      <xdr:colOff>44450</xdr:colOff>
      <xdr:row>44</xdr:row>
      <xdr:rowOff>71261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57855</xdr:rowOff>
    </xdr:from>
    <xdr:to>
      <xdr:col>77</xdr:col>
      <xdr:colOff>44450</xdr:colOff>
      <xdr:row>44</xdr:row>
      <xdr:rowOff>71261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148872</xdr:rowOff>
    </xdr:from>
    <xdr:to>
      <xdr:col>72</xdr:col>
      <xdr:colOff>203200</xdr:colOff>
      <xdr:row>44</xdr:row>
      <xdr:rowOff>71261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5212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108655</xdr:rowOff>
    </xdr:from>
    <xdr:to>
      <xdr:col>68</xdr:col>
      <xdr:colOff>152400</xdr:colOff>
      <xdr:row>43</xdr:row>
      <xdr:rowOff>148872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48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20461</xdr:rowOff>
    </xdr:from>
    <xdr:to>
      <xdr:col>81</xdr:col>
      <xdr:colOff>95250</xdr:colOff>
      <xdr:row>44</xdr:row>
      <xdr:rowOff>122061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163988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7055</xdr:rowOff>
    </xdr:from>
    <xdr:to>
      <xdr:col>77</xdr:col>
      <xdr:colOff>95250</xdr:colOff>
      <xdr:row>44</xdr:row>
      <xdr:rowOff>108655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93432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20461</xdr:rowOff>
    </xdr:from>
    <xdr:to>
      <xdr:col>73</xdr:col>
      <xdr:colOff>44450</xdr:colOff>
      <xdr:row>44</xdr:row>
      <xdr:rowOff>122061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106838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98072</xdr:rowOff>
    </xdr:from>
    <xdr:to>
      <xdr:col>68</xdr:col>
      <xdr:colOff>203200</xdr:colOff>
      <xdr:row>44</xdr:row>
      <xdr:rowOff>28222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12999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57855</xdr:rowOff>
    </xdr:from>
    <xdr:to>
      <xdr:col>64</xdr:col>
      <xdr:colOff>152400</xdr:colOff>
      <xdr:row>43</xdr:row>
      <xdr:rowOff>159455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144232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前年度より１１．８ポイント減の９３．５％となっており、類似団体平均を７４．３ポイント上回っている。</a:t>
          </a:r>
        </a:p>
        <a:p>
          <a:r>
            <a:rPr kumimoji="1" lang="ja-JP" altLang="en-US" sz="1050">
              <a:latin typeface="ＭＳ Ｐゴシック" panose="020B0600070205080204" pitchFamily="50" charset="-128"/>
              <a:ea typeface="ＭＳ Ｐゴシック" panose="020B0600070205080204" pitchFamily="50" charset="-128"/>
            </a:rPr>
            <a:t>　分子では令和３年度に羽後本荘駅周辺整備事業や学校建設事業等を実施したことに伴い地方債を新たに発行したが、一方で由利本荘総合防災公園整備事業等の償還が進んだことにより一般会計の地方債の現在高は減少し６６７．１億円となった。</a:t>
          </a:r>
        </a:p>
        <a:p>
          <a:r>
            <a:rPr kumimoji="1" lang="ja-JP" altLang="en-US" sz="1050">
              <a:latin typeface="ＭＳ Ｐゴシック" panose="020B0600070205080204" pitchFamily="50" charset="-128"/>
              <a:ea typeface="ＭＳ Ｐゴシック" panose="020B0600070205080204" pitchFamily="50" charset="-128"/>
            </a:rPr>
            <a:t>　分母では、財政調整基金等の積み立てにより充当可能基金は増加し１４６．３億円となり、総じて比率は９３．５％（▲１１．８％）となった。</a:t>
          </a:r>
        </a:p>
        <a:p>
          <a:r>
            <a:rPr kumimoji="1" lang="ja-JP" altLang="en-US" sz="1050">
              <a:latin typeface="ＭＳ Ｐゴシック" panose="020B0600070205080204" pitchFamily="50" charset="-128"/>
              <a:ea typeface="ＭＳ Ｐゴシック" panose="020B0600070205080204" pitchFamily="50" charset="-128"/>
            </a:rPr>
            <a:t>　今後、元金償還額以内の新規地方債発行、後年度の負担に備えるための充当可能基金の積増等により、比率の減少に努める。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23636</xdr:rowOff>
    </xdr:from>
    <xdr:to>
      <xdr:col>81</xdr:col>
      <xdr:colOff>44450</xdr:colOff>
      <xdr:row>22</xdr:row>
      <xdr:rowOff>10372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624086"/>
          <a:ext cx="8382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10372</xdr:rowOff>
    </xdr:from>
    <xdr:to>
      <xdr:col>77</xdr:col>
      <xdr:colOff>44450</xdr:colOff>
      <xdr:row>22</xdr:row>
      <xdr:rowOff>33161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78227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33161</xdr:rowOff>
    </xdr:from>
    <xdr:to>
      <xdr:col>72</xdr:col>
      <xdr:colOff>203200</xdr:colOff>
      <xdr:row>22</xdr:row>
      <xdr:rowOff>53270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80506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23777</xdr:rowOff>
    </xdr:from>
    <xdr:to>
      <xdr:col>68</xdr:col>
      <xdr:colOff>152400</xdr:colOff>
      <xdr:row>22</xdr:row>
      <xdr:rowOff>53270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795677"/>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144286</xdr:rowOff>
    </xdr:from>
    <xdr:to>
      <xdr:col>81</xdr:col>
      <xdr:colOff>95250</xdr:colOff>
      <xdr:row>21</xdr:row>
      <xdr:rowOff>74436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5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116363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54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131022</xdr:rowOff>
    </xdr:from>
    <xdr:to>
      <xdr:col>77</xdr:col>
      <xdr:colOff>95250</xdr:colOff>
      <xdr:row>22</xdr:row>
      <xdr:rowOff>61172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45949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81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153811</xdr:rowOff>
    </xdr:from>
    <xdr:to>
      <xdr:col>73</xdr:col>
      <xdr:colOff>44450</xdr:colOff>
      <xdr:row>22</xdr:row>
      <xdr:rowOff>83961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7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68738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84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2470</xdr:rowOff>
    </xdr:from>
    <xdr:to>
      <xdr:col>68</xdr:col>
      <xdr:colOff>203200</xdr:colOff>
      <xdr:row>22</xdr:row>
      <xdr:rowOff>104070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88847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144427</xdr:rowOff>
    </xdr:from>
    <xdr:to>
      <xdr:col>64</xdr:col>
      <xdr:colOff>152400</xdr:colOff>
      <xdr:row>22</xdr:row>
      <xdr:rowOff>74577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59354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8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秋田県知事選挙等複数の選挙が執行されたことにより時間外手当が増加したが、職員数の減等により職員給料が減となるなど、前年度より１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７ポイント減の２３．８％となっており、類似団体平均を０．５ポイント上回っている。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は、第４次由利本荘市定員適正化計画に基づき、業務量に応じた職員数を適正に管理するとともに、指定管理者制度の導入、施設の民営化や各種業務の民間委託の推進による定員管理により、比率の低下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39</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39</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学校パソコン管理費や選挙事務費の増により、前年度より０．８ポイント減の１１．７％となった。これは、類似団体平均を１．４ポイント下回っている。</a:t>
          </a:r>
        </a:p>
        <a:p>
          <a:r>
            <a:rPr kumimoji="1" lang="ja-JP" altLang="en-US" sz="1200">
              <a:latin typeface="ＭＳ Ｐゴシック" panose="020B0600070205080204" pitchFamily="50" charset="-128"/>
              <a:ea typeface="ＭＳ Ｐゴシック" panose="020B0600070205080204" pitchFamily="50" charset="-128"/>
            </a:rPr>
            <a:t>　物件費については、本市の広大な面積に点在する公園、公民館に加え、観光、農業、教育の各施設の管理費が大きな割合を占めている。</a:t>
          </a:r>
        </a:p>
        <a:p>
          <a:r>
            <a:rPr kumimoji="1" lang="ja-JP" altLang="en-US" sz="1200">
              <a:latin typeface="ＭＳ Ｐゴシック" panose="020B0600070205080204" pitchFamily="50" charset="-128"/>
              <a:ea typeface="ＭＳ Ｐゴシック" panose="020B0600070205080204" pitchFamily="50" charset="-128"/>
            </a:rPr>
            <a:t>　今後、由利本荘市公共施設等総合管理計画に則った公共施設の適正配置、事務事業の統合・効率化を進め、経費の削減を図っていく。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132443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56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39914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49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116114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6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児童手当事業やすこやか子育て支援事業（保育料助成事業）の減などにより、前年度より０．４ポイント減の７．０％となっており、類似団体平均を２．１ポイント下回っている。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今後は、社会保障・税一体改革の動向等を注視し、医療、子ども・子育て支援施策等の推進による社会保障の充実を図りながらも、既存事業の見直し等を行い、比率が上昇しないように努めていく。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117856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395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117856</xdr:rowOff>
    </xdr:from>
    <xdr:to>
      <xdr:col>19</xdr:col>
      <xdr:colOff>187325</xdr:colOff>
      <xdr:row>55</xdr:row>
      <xdr:rowOff>37846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61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10414</xdr:rowOff>
    </xdr:from>
    <xdr:to>
      <xdr:col>15</xdr:col>
      <xdr:colOff>98425</xdr:colOff>
      <xdr:row>55</xdr:row>
      <xdr:rowOff>37846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40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154432</xdr:rowOff>
    </xdr:from>
    <xdr:to>
      <xdr:col>11</xdr:col>
      <xdr:colOff>9525</xdr:colOff>
      <xdr:row>55</xdr:row>
      <xdr:rowOff>10414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12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67056</xdr:rowOff>
    </xdr:from>
    <xdr:to>
      <xdr:col>20</xdr:col>
      <xdr:colOff>38100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158496</xdr:rowOff>
    </xdr:from>
    <xdr:to>
      <xdr:col>15</xdr:col>
      <xdr:colOff>149225</xdr:colOff>
      <xdr:row>55</xdr:row>
      <xdr:rowOff>88646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98823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131064</xdr:rowOff>
    </xdr:from>
    <xdr:to>
      <xdr:col>11</xdr:col>
      <xdr:colOff>60325</xdr:colOff>
      <xdr:row>55</xdr:row>
      <xdr:rowOff>61214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71391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普通建設事業費は、羽後本荘駅周辺整備事業費や学校建設費、ごみ処理施設整備事業費の増となったが、事業終了に伴う給食センター整備事業費の皆減、保育所等整備特別対策事業及び介護福祉施設整備費の減等により、全体では減となった。</a:t>
          </a:r>
        </a:p>
        <a:p>
          <a:r>
            <a:rPr kumimoji="1" lang="ja-JP" altLang="en-US" sz="1050">
              <a:latin typeface="ＭＳ Ｐゴシック" panose="020B0600070205080204" pitchFamily="50" charset="-128"/>
              <a:ea typeface="ＭＳ Ｐゴシック" panose="020B0600070205080204" pitchFamily="50" charset="-128"/>
            </a:rPr>
            <a:t>　そのため、前年度より０．５ポイント減の１３．７％となり、類似団体平均を０．９ポイント上回っている。</a:t>
          </a:r>
        </a:p>
        <a:p>
          <a:r>
            <a:rPr kumimoji="1" lang="ja-JP" altLang="en-US" sz="1050">
              <a:latin typeface="ＭＳ Ｐゴシック" panose="020B0600070205080204" pitchFamily="50" charset="-128"/>
              <a:ea typeface="ＭＳ Ｐゴシック" panose="020B0600070205080204" pitchFamily="50" charset="-128"/>
            </a:rPr>
            <a:t>　今後は、介護サービスやスキー場及び情報センター等の特別会計における施設の更新等にかかる経費について、年次計画のもとで実施し、単年度支出の平準化を図ることにより、普通会計の負担軽減を図り、比率の改善に努め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139700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40900"/>
          <a:ext cx="8890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9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前年度より０．７ポイント減の１０．４％となっており、類似団体平均を１．６ポイント下回っている。</a:t>
          </a:r>
        </a:p>
        <a:p>
          <a:r>
            <a:rPr kumimoji="1" lang="ja-JP" altLang="en-US" sz="1200">
              <a:latin typeface="ＭＳ Ｐゴシック" panose="020B0600070205080204" pitchFamily="50" charset="-128"/>
              <a:ea typeface="ＭＳ Ｐゴシック" panose="020B0600070205080204" pitchFamily="50" charset="-128"/>
            </a:rPr>
            <a:t>　これは、新型コロナウイルス感染症緊急経済対策として実施した特別定額給付金給付事業の皆減、下水道費の減等によるものである。</a:t>
          </a:r>
        </a:p>
        <a:p>
          <a:r>
            <a:rPr kumimoji="1" lang="ja-JP" altLang="en-US" sz="1200">
              <a:latin typeface="ＭＳ Ｐゴシック" panose="020B0600070205080204" pitchFamily="50" charset="-128"/>
              <a:ea typeface="ＭＳ Ｐゴシック" panose="020B0600070205080204" pitchFamily="50" charset="-128"/>
            </a:rPr>
            <a:t>　今後、市単独補助金の補助要綱や補助要件の見直し等を行い、比率の上昇を抑えていく。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132715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363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37</xdr:row>
      <xdr:rowOff>132715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0204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29845</xdr:rowOff>
    </xdr:from>
    <xdr:to>
      <xdr:col>73</xdr:col>
      <xdr:colOff>180975</xdr:colOff>
      <xdr:row>36</xdr:row>
      <xdr:rowOff>41275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02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41275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58437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81915</xdr:rowOff>
    </xdr:from>
    <xdr:to>
      <xdr:col>78</xdr:col>
      <xdr:colOff>120650</xdr:colOff>
      <xdr:row>38</xdr:row>
      <xdr:rowOff>12065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22242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94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90822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161925</xdr:rowOff>
    </xdr:from>
    <xdr:to>
      <xdr:col>69</xdr:col>
      <xdr:colOff>142875</xdr:colOff>
      <xdr:row>36</xdr:row>
      <xdr:rowOff>92075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102252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139065</xdr:rowOff>
    </xdr:from>
    <xdr:to>
      <xdr:col>65</xdr:col>
      <xdr:colOff>53975</xdr:colOff>
      <xdr:row>36</xdr:row>
      <xdr:rowOff>69215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79392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前年度より０．５ポイント増の２１．９％となっており、類似団体平均を３．６ポイント上回っている。</a:t>
          </a:r>
        </a:p>
        <a:p>
          <a:r>
            <a:rPr kumimoji="1" lang="ja-JP" altLang="en-US" sz="1100">
              <a:latin typeface="ＭＳ Ｐゴシック" panose="020B0600070205080204" pitchFamily="50" charset="-128"/>
              <a:ea typeface="ＭＳ Ｐゴシック" panose="020B0600070205080204" pitchFamily="50" charset="-128"/>
            </a:rPr>
            <a:t>　これは、平成２０年度過疎対策事業債等の償還が終了したが、由利本荘総合防災公園整備事業などの大型建設事業に係る地方債の元金償還が始まったためである。</a:t>
          </a:r>
        </a:p>
        <a:p>
          <a:r>
            <a:rPr kumimoji="1" lang="ja-JP" altLang="en-US" sz="1100">
              <a:latin typeface="ＭＳ Ｐゴシック" panose="020B0600070205080204" pitchFamily="50" charset="-128"/>
              <a:ea typeface="ＭＳ Ｐゴシック" panose="020B0600070205080204" pitchFamily="50" charset="-128"/>
            </a:rPr>
            <a:t>　１市７町の合併市である本市は、地方債現在高が多い状況が続いているが、積極的な繰上償還、地方債の新規発行の抑制を行い、公債費に係る経常収支比率の改善に努めていく。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105229</xdr:rowOff>
    </xdr:from>
    <xdr:to>
      <xdr:col>24</xdr:col>
      <xdr:colOff>25400</xdr:colOff>
      <xdr:row>78</xdr:row>
      <xdr:rowOff>159657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78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105229</xdr:rowOff>
    </xdr:from>
    <xdr:to>
      <xdr:col>19</xdr:col>
      <xdr:colOff>187325</xdr:colOff>
      <xdr:row>78</xdr:row>
      <xdr:rowOff>116114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78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116114</xdr:rowOff>
    </xdr:from>
    <xdr:to>
      <xdr:col>15</xdr:col>
      <xdr:colOff>98425</xdr:colOff>
      <xdr:row>79</xdr:row>
      <xdr:rowOff>9979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489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137886</xdr:rowOff>
    </xdr:from>
    <xdr:to>
      <xdr:col>11</xdr:col>
      <xdr:colOff>9525</xdr:colOff>
      <xdr:row>79</xdr:row>
      <xdr:rowOff>9979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10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54429</xdr:rowOff>
    </xdr:from>
    <xdr:to>
      <xdr:col>20</xdr:col>
      <xdr:colOff>38100</xdr:colOff>
      <xdr:row>78</xdr:row>
      <xdr:rowOff>156029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140806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130629</xdr:rowOff>
    </xdr:from>
    <xdr:to>
      <xdr:col>11</xdr:col>
      <xdr:colOff>60325</xdr:colOff>
      <xdr:row>79</xdr:row>
      <xdr:rowOff>60779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45556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87086</xdr:rowOff>
    </xdr:from>
    <xdr:to>
      <xdr:col>6</xdr:col>
      <xdr:colOff>171450</xdr:colOff>
      <xdr:row>79</xdr:row>
      <xdr:rowOff>17236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2013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前年度より４．１ポイント減の６６．６％となっており、類似団体平均を３．７ポイント下回っている。</a:t>
          </a:r>
        </a:p>
        <a:p>
          <a:r>
            <a:rPr kumimoji="1" lang="ja-JP" altLang="en-US" sz="1100">
              <a:latin typeface="ＭＳ Ｐゴシック" panose="020B0600070205080204" pitchFamily="50" charset="-128"/>
              <a:ea typeface="ＭＳ Ｐゴシック" panose="020B0600070205080204" pitchFamily="50" charset="-128"/>
            </a:rPr>
            <a:t>　減少の主な要因としては、新型コロナウイルス感染症緊急経済対策として実施した特別定額給付金給付事業の皆減により補助費等が前年度より０．７ポイント減となったこと等が考えられる。</a:t>
          </a:r>
        </a:p>
        <a:p>
          <a:r>
            <a:rPr kumimoji="1" lang="ja-JP" altLang="en-US" sz="1100">
              <a:latin typeface="ＭＳ Ｐゴシック" panose="020B0600070205080204" pitchFamily="50" charset="-128"/>
              <a:ea typeface="ＭＳ Ｐゴシック" panose="020B0600070205080204" pitchFamily="50" charset="-128"/>
            </a:rPr>
            <a:t>　今後、近年上昇傾向にある扶助費及びその他については、事業の見直しや平準化を行い、更なる上昇を抑えるとともに、人件費及び物件費についても、適正な定員管理を図り、施設管理の効率化と更なる比率の改善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77</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124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24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3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78</xdr:row>
      <xdr:rowOff>119380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46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127433</xdr:rowOff>
    </xdr:from>
    <xdr:to>
      <xdr:col>29</xdr:col>
      <xdr:colOff>127000</xdr:colOff>
      <xdr:row>15</xdr:row>
      <xdr:rowOff>142078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46808"/>
          <a:ext cx="647700" cy="1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142078</xdr:rowOff>
    </xdr:from>
    <xdr:to>
      <xdr:col>26</xdr:col>
      <xdr:colOff>50800</xdr:colOff>
      <xdr:row>16</xdr:row>
      <xdr:rowOff>2161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1453"/>
          <a:ext cx="698500" cy="31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303</xdr:rowOff>
    </xdr:from>
    <xdr:to>
      <xdr:col>22</xdr:col>
      <xdr:colOff>114300</xdr:colOff>
      <xdr:row>16</xdr:row>
      <xdr:rowOff>2161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791128"/>
          <a:ext cx="698500" cy="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151351</xdr:rowOff>
    </xdr:from>
    <xdr:to>
      <xdr:col>18</xdr:col>
      <xdr:colOff>177800</xdr:colOff>
      <xdr:row>16</xdr:row>
      <xdr:rowOff>303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770726"/>
          <a:ext cx="698500" cy="2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76633</xdr:rowOff>
    </xdr:from>
    <xdr:to>
      <xdr:col>29</xdr:col>
      <xdr:colOff>177800</xdr:colOff>
      <xdr:row>16</xdr:row>
      <xdr:rowOff>6783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9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93160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4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91278</xdr:rowOff>
    </xdr:from>
    <xdr:to>
      <xdr:col>26</xdr:col>
      <xdr:colOff>101600</xdr:colOff>
      <xdr:row>16</xdr:row>
      <xdr:rowOff>21428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31605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7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122811</xdr:rowOff>
    </xdr:from>
    <xdr:to>
      <xdr:col>22</xdr:col>
      <xdr:colOff>165100</xdr:colOff>
      <xdr:row>16</xdr:row>
      <xdr:rowOff>52961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4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63138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1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120953</xdr:rowOff>
    </xdr:from>
    <xdr:to>
      <xdr:col>19</xdr:col>
      <xdr:colOff>38100</xdr:colOff>
      <xdr:row>16</xdr:row>
      <xdr:rowOff>51103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4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61280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100551</xdr:rowOff>
    </xdr:from>
    <xdr:to>
      <xdr:col>15</xdr:col>
      <xdr:colOff>101600</xdr:colOff>
      <xdr:row>16</xdr:row>
      <xdr:rowOff>30701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1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40878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8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183562</xdr:rowOff>
    </xdr:from>
    <xdr:to>
      <xdr:col>29</xdr:col>
      <xdr:colOff>127000</xdr:colOff>
      <xdr:row>35</xdr:row>
      <xdr:rowOff>21942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51012"/>
          <a:ext cx="647700" cy="18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21942</xdr:rowOff>
    </xdr:from>
    <xdr:to>
      <xdr:col>26</xdr:col>
      <xdr:colOff>50800</xdr:colOff>
      <xdr:row>35</xdr:row>
      <xdr:rowOff>24947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32292"/>
          <a:ext cx="698500" cy="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315171</xdr:rowOff>
    </xdr:from>
    <xdr:to>
      <xdr:col>22</xdr:col>
      <xdr:colOff>114300</xdr:colOff>
      <xdr:row>35</xdr:row>
      <xdr:rowOff>24947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582621"/>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315171</xdr:rowOff>
    </xdr:from>
    <xdr:to>
      <xdr:col>18</xdr:col>
      <xdr:colOff>177800</xdr:colOff>
      <xdr:row>35</xdr:row>
      <xdr:rowOff>27657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582621"/>
          <a:ext cx="698500" cy="55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132762</xdr:rowOff>
    </xdr:from>
    <xdr:to>
      <xdr:col>29</xdr:col>
      <xdr:colOff>177800</xdr:colOff>
      <xdr:row>34</xdr:row>
      <xdr:rowOff>234362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0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320739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314042</xdr:rowOff>
    </xdr:from>
    <xdr:to>
      <xdr:col>26</xdr:col>
      <xdr:colOff>101600</xdr:colOff>
      <xdr:row>35</xdr:row>
      <xdr:rowOff>72742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8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82919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5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317047</xdr:rowOff>
    </xdr:from>
    <xdr:to>
      <xdr:col>22</xdr:col>
      <xdr:colOff>165100</xdr:colOff>
      <xdr:row>35</xdr:row>
      <xdr:rowOff>75747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8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85924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5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264371</xdr:rowOff>
    </xdr:from>
    <xdr:to>
      <xdr:col>19</xdr:col>
      <xdr:colOff>38100</xdr:colOff>
      <xdr:row>35</xdr:row>
      <xdr:rowOff>23071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3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33247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319757</xdr:rowOff>
    </xdr:from>
    <xdr:to>
      <xdr:col>15</xdr:col>
      <xdr:colOff>101600</xdr:colOff>
      <xdr:row>35</xdr:row>
      <xdr:rowOff>78457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58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88634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35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112801</xdr:rowOff>
    </xdr:from>
    <xdr:to>
      <xdr:col>24</xdr:col>
      <xdr:colOff>63500</xdr:colOff>
      <xdr:row>33</xdr:row>
      <xdr:rowOff>123368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0651"/>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123368</xdr:rowOff>
    </xdr:from>
    <xdr:to>
      <xdr:col>19</xdr:col>
      <xdr:colOff>177800</xdr:colOff>
      <xdr:row>34</xdr:row>
      <xdr:rowOff>104356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1218"/>
          <a:ext cx="889000" cy="1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103429</xdr:rowOff>
    </xdr:from>
    <xdr:to>
      <xdr:col>15</xdr:col>
      <xdr:colOff>50800</xdr:colOff>
      <xdr:row>34</xdr:row>
      <xdr:rowOff>104356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3272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53683</xdr:rowOff>
    </xdr:from>
    <xdr:to>
      <xdr:col>10</xdr:col>
      <xdr:colOff>114300</xdr:colOff>
      <xdr:row>34</xdr:row>
      <xdr:rowOff>103429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82983"/>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62001</xdr:rowOff>
    </xdr:from>
    <xdr:to>
      <xdr:col>24</xdr:col>
      <xdr:colOff>114300</xdr:colOff>
      <xdr:row>33</xdr:row>
      <xdr:rowOff>163601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84878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72568</xdr:rowOff>
    </xdr:from>
    <xdr:to>
      <xdr:col>20</xdr:col>
      <xdr:colOff>38100</xdr:colOff>
      <xdr:row>34</xdr:row>
      <xdr:rowOff>2718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19245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0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53556</xdr:rowOff>
    </xdr:from>
    <xdr:to>
      <xdr:col>15</xdr:col>
      <xdr:colOff>101600</xdr:colOff>
      <xdr:row>34</xdr:row>
      <xdr:rowOff>155156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52629</xdr:rowOff>
    </xdr:from>
    <xdr:to>
      <xdr:col>10</xdr:col>
      <xdr:colOff>165100</xdr:colOff>
      <xdr:row>34</xdr:row>
      <xdr:rowOff>154229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170756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2883</xdr:rowOff>
    </xdr:from>
    <xdr:to>
      <xdr:col>6</xdr:col>
      <xdr:colOff>38100</xdr:colOff>
      <xdr:row>34</xdr:row>
      <xdr:rowOff>104483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121010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33565</xdr:rowOff>
    </xdr:from>
    <xdr:to>
      <xdr:col>24</xdr:col>
      <xdr:colOff>63500</xdr:colOff>
      <xdr:row>55</xdr:row>
      <xdr:rowOff>75251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63315"/>
          <a:ext cx="838200" cy="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33565</xdr:rowOff>
    </xdr:from>
    <xdr:to>
      <xdr:col>19</xdr:col>
      <xdr:colOff>177800</xdr:colOff>
      <xdr:row>55</xdr:row>
      <xdr:rowOff>128025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63315"/>
          <a:ext cx="889000" cy="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128025</xdr:rowOff>
    </xdr:from>
    <xdr:to>
      <xdr:col>15</xdr:col>
      <xdr:colOff>50800</xdr:colOff>
      <xdr:row>55</xdr:row>
      <xdr:rowOff>161123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57775"/>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161123</xdr:rowOff>
    </xdr:from>
    <xdr:to>
      <xdr:col>10</xdr:col>
      <xdr:colOff>114300</xdr:colOff>
      <xdr:row>56</xdr:row>
      <xdr:rowOff>1512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90873"/>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24451</xdr:rowOff>
    </xdr:from>
    <xdr:to>
      <xdr:col>24</xdr:col>
      <xdr:colOff>114300</xdr:colOff>
      <xdr:row>55</xdr:row>
      <xdr:rowOff>126051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47328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154215</xdr:rowOff>
    </xdr:from>
    <xdr:to>
      <xdr:col>20</xdr:col>
      <xdr:colOff>38100</xdr:colOff>
      <xdr:row>55</xdr:row>
      <xdr:rowOff>84365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100892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77225</xdr:rowOff>
    </xdr:from>
    <xdr:to>
      <xdr:col>15</xdr:col>
      <xdr:colOff>101600</xdr:colOff>
      <xdr:row>56</xdr:row>
      <xdr:rowOff>7375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23902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110323</xdr:rowOff>
    </xdr:from>
    <xdr:to>
      <xdr:col>10</xdr:col>
      <xdr:colOff>165100</xdr:colOff>
      <xdr:row>56</xdr:row>
      <xdr:rowOff>40473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57000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122162</xdr:rowOff>
    </xdr:from>
    <xdr:to>
      <xdr:col>6</xdr:col>
      <xdr:colOff>38100</xdr:colOff>
      <xdr:row>56</xdr:row>
      <xdr:rowOff>52312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68839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72949</xdr:rowOff>
    </xdr:from>
    <xdr:to>
      <xdr:col>24</xdr:col>
      <xdr:colOff>63500</xdr:colOff>
      <xdr:row>74</xdr:row>
      <xdr:rowOff>116459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588799"/>
          <a:ext cx="838200" cy="2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116459</xdr:rowOff>
    </xdr:from>
    <xdr:to>
      <xdr:col>19</xdr:col>
      <xdr:colOff>177800</xdr:colOff>
      <xdr:row>76</xdr:row>
      <xdr:rowOff>128423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03759"/>
          <a:ext cx="889000" cy="3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101943</xdr:rowOff>
    </xdr:from>
    <xdr:to>
      <xdr:col>15</xdr:col>
      <xdr:colOff>50800</xdr:colOff>
      <xdr:row>76</xdr:row>
      <xdr:rowOff>128423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60693"/>
          <a:ext cx="889000" cy="1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120917</xdr:rowOff>
    </xdr:from>
    <xdr:to>
      <xdr:col>10</xdr:col>
      <xdr:colOff>114300</xdr:colOff>
      <xdr:row>75</xdr:row>
      <xdr:rowOff>101943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08217"/>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22149</xdr:rowOff>
    </xdr:from>
    <xdr:to>
      <xdr:col>24</xdr:col>
      <xdr:colOff>114300</xdr:colOff>
      <xdr:row>73</xdr:row>
      <xdr:rowOff>123749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5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45026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3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65659</xdr:rowOff>
    </xdr:from>
    <xdr:to>
      <xdr:col>20</xdr:col>
      <xdr:colOff>38100</xdr:colOff>
      <xdr:row>74</xdr:row>
      <xdr:rowOff>167259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12336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77623</xdr:rowOff>
    </xdr:from>
    <xdr:to>
      <xdr:col>15</xdr:col>
      <xdr:colOff>101600</xdr:colOff>
      <xdr:row>77</xdr:row>
      <xdr:rowOff>7773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24299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51143</xdr:rowOff>
    </xdr:from>
    <xdr:to>
      <xdr:col>10</xdr:col>
      <xdr:colOff>165100</xdr:colOff>
      <xdr:row>75</xdr:row>
      <xdr:rowOff>152743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169270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70117</xdr:rowOff>
    </xdr:from>
    <xdr:to>
      <xdr:col>6</xdr:col>
      <xdr:colOff>38100</xdr:colOff>
      <xdr:row>75</xdr:row>
      <xdr:rowOff>267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16794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143608</xdr:rowOff>
    </xdr:from>
    <xdr:to>
      <xdr:col>24</xdr:col>
      <xdr:colOff>63500</xdr:colOff>
      <xdr:row>96</xdr:row>
      <xdr:rowOff>117439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59908"/>
          <a:ext cx="838200" cy="3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116906</xdr:rowOff>
    </xdr:from>
    <xdr:to>
      <xdr:col>19</xdr:col>
      <xdr:colOff>177800</xdr:colOff>
      <xdr:row>96</xdr:row>
      <xdr:rowOff>117439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57610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116906</xdr:rowOff>
    </xdr:from>
    <xdr:to>
      <xdr:col>15</xdr:col>
      <xdr:colOff>50800</xdr:colOff>
      <xdr:row>96</xdr:row>
      <xdr:rowOff>156530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7610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149585</xdr:rowOff>
    </xdr:from>
    <xdr:to>
      <xdr:col>10</xdr:col>
      <xdr:colOff>114300</xdr:colOff>
      <xdr:row>96</xdr:row>
      <xdr:rowOff>156530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08785"/>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92808</xdr:rowOff>
    </xdr:from>
    <xdr:to>
      <xdr:col>24</xdr:col>
      <xdr:colOff>114300</xdr:colOff>
      <xdr:row>95</xdr:row>
      <xdr:rowOff>22958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115685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6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66639</xdr:rowOff>
    </xdr:from>
    <xdr:to>
      <xdr:col>20</xdr:col>
      <xdr:colOff>38100</xdr:colOff>
      <xdr:row>96</xdr:row>
      <xdr:rowOff>168239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13316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0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66106</xdr:rowOff>
    </xdr:from>
    <xdr:to>
      <xdr:col>15</xdr:col>
      <xdr:colOff>101600</xdr:colOff>
      <xdr:row>96</xdr:row>
      <xdr:rowOff>167706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12783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0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105730</xdr:rowOff>
    </xdr:from>
    <xdr:to>
      <xdr:col>10</xdr:col>
      <xdr:colOff>165100</xdr:colOff>
      <xdr:row>97</xdr:row>
      <xdr:rowOff>35880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52407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4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98785</xdr:rowOff>
    </xdr:from>
    <xdr:to>
      <xdr:col>6</xdr:col>
      <xdr:colOff>38100</xdr:colOff>
      <xdr:row>97</xdr:row>
      <xdr:rowOff>28935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45462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3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44290</xdr:rowOff>
    </xdr:from>
    <xdr:to>
      <xdr:col>55</xdr:col>
      <xdr:colOff>0</xdr:colOff>
      <xdr:row>35</xdr:row>
      <xdr:rowOff>147823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59240"/>
          <a:ext cx="838200" cy="78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44290</xdr:rowOff>
    </xdr:from>
    <xdr:to>
      <xdr:col>50</xdr:col>
      <xdr:colOff>114300</xdr:colOff>
      <xdr:row>37</xdr:row>
      <xdr:rowOff>31047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59240"/>
          <a:ext cx="889000" cy="10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10008</xdr:rowOff>
    </xdr:from>
    <xdr:to>
      <xdr:col>45</xdr:col>
      <xdr:colOff>177800</xdr:colOff>
      <xdr:row>37</xdr:row>
      <xdr:rowOff>31047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53658"/>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10008</xdr:rowOff>
    </xdr:from>
    <xdr:to>
      <xdr:col>41</xdr:col>
      <xdr:colOff>50800</xdr:colOff>
      <xdr:row>37</xdr:row>
      <xdr:rowOff>31763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53658"/>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97023</xdr:rowOff>
    </xdr:from>
    <xdr:to>
      <xdr:col>55</xdr:col>
      <xdr:colOff>50800</xdr:colOff>
      <xdr:row>36</xdr:row>
      <xdr:rowOff>27173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75450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164940</xdr:rowOff>
    </xdr:from>
    <xdr:to>
      <xdr:col>50</xdr:col>
      <xdr:colOff>165100</xdr:colOff>
      <xdr:row>31</xdr:row>
      <xdr:rowOff>95090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111617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151697</xdr:rowOff>
    </xdr:from>
    <xdr:to>
      <xdr:col>46</xdr:col>
      <xdr:colOff>38100</xdr:colOff>
      <xdr:row>37</xdr:row>
      <xdr:rowOff>81847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72974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130658</xdr:rowOff>
    </xdr:from>
    <xdr:to>
      <xdr:col>41</xdr:col>
      <xdr:colOff>101600</xdr:colOff>
      <xdr:row>37</xdr:row>
      <xdr:rowOff>60808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51935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152413</xdr:rowOff>
    </xdr:from>
    <xdr:to>
      <xdr:col>36</xdr:col>
      <xdr:colOff>165100</xdr:colOff>
      <xdr:row>37</xdr:row>
      <xdr:rowOff>82563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41109</xdr:rowOff>
    </xdr:from>
    <xdr:to>
      <xdr:col>55</xdr:col>
      <xdr:colOff>0</xdr:colOff>
      <xdr:row>56</xdr:row>
      <xdr:rowOff>53115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42309"/>
          <a:ext cx="838200" cy="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41109</xdr:rowOff>
    </xdr:from>
    <xdr:to>
      <xdr:col>50</xdr:col>
      <xdr:colOff>114300</xdr:colOff>
      <xdr:row>56</xdr:row>
      <xdr:rowOff>95320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4230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47392</xdr:rowOff>
    </xdr:from>
    <xdr:to>
      <xdr:col>45</xdr:col>
      <xdr:colOff>177800</xdr:colOff>
      <xdr:row>56</xdr:row>
      <xdr:rowOff>95320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48592"/>
          <a:ext cx="889000" cy="4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135434</xdr:rowOff>
    </xdr:from>
    <xdr:to>
      <xdr:col>41</xdr:col>
      <xdr:colOff>50800</xdr:colOff>
      <xdr:row>56</xdr:row>
      <xdr:rowOff>47392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65184"/>
          <a:ext cx="889000" cy="8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2315</xdr:rowOff>
    </xdr:from>
    <xdr:to>
      <xdr:col>55</xdr:col>
      <xdr:colOff>50800</xdr:colOff>
      <xdr:row>56</xdr:row>
      <xdr:rowOff>103915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25192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161759</xdr:rowOff>
    </xdr:from>
    <xdr:to>
      <xdr:col>50</xdr:col>
      <xdr:colOff>165100</xdr:colOff>
      <xdr:row>56</xdr:row>
      <xdr:rowOff>91909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108436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44520</xdr:rowOff>
    </xdr:from>
    <xdr:to>
      <xdr:col>46</xdr:col>
      <xdr:colOff>38100</xdr:colOff>
      <xdr:row>56</xdr:row>
      <xdr:rowOff>146120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162647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168042</xdr:rowOff>
    </xdr:from>
    <xdr:to>
      <xdr:col>41</xdr:col>
      <xdr:colOff>101600</xdr:colOff>
      <xdr:row>56</xdr:row>
      <xdr:rowOff>98192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114719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84634</xdr:rowOff>
    </xdr:from>
    <xdr:to>
      <xdr:col>36</xdr:col>
      <xdr:colOff>165100</xdr:colOff>
      <xdr:row>56</xdr:row>
      <xdr:rowOff>14784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31311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28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91734</xdr:rowOff>
    </xdr:from>
    <xdr:to>
      <xdr:col>55</xdr:col>
      <xdr:colOff>0</xdr:colOff>
      <xdr:row>78</xdr:row>
      <xdr:rowOff>9770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93384"/>
          <a:ext cx="838200" cy="8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61038</xdr:rowOff>
    </xdr:from>
    <xdr:to>
      <xdr:col>50</xdr:col>
      <xdr:colOff>114300</xdr:colOff>
      <xdr:row>77</xdr:row>
      <xdr:rowOff>91734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62688"/>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47865</xdr:rowOff>
    </xdr:from>
    <xdr:to>
      <xdr:col>45</xdr:col>
      <xdr:colOff>177800</xdr:colOff>
      <xdr:row>77</xdr:row>
      <xdr:rowOff>61038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078065"/>
          <a:ext cx="889000" cy="18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40322</xdr:rowOff>
    </xdr:from>
    <xdr:to>
      <xdr:col>41</xdr:col>
      <xdr:colOff>50800</xdr:colOff>
      <xdr:row>76</xdr:row>
      <xdr:rowOff>47865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070522"/>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130420</xdr:rowOff>
    </xdr:from>
    <xdr:to>
      <xdr:col>55</xdr:col>
      <xdr:colOff>50800</xdr:colOff>
      <xdr:row>78</xdr:row>
      <xdr:rowOff>60570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45347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40934</xdr:rowOff>
    </xdr:from>
    <xdr:to>
      <xdr:col>50</xdr:col>
      <xdr:colOff>165100</xdr:colOff>
      <xdr:row>77</xdr:row>
      <xdr:rowOff>142534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159061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10238</xdr:rowOff>
    </xdr:from>
    <xdr:to>
      <xdr:col>46</xdr:col>
      <xdr:colOff>38100</xdr:colOff>
      <xdr:row>77</xdr:row>
      <xdr:rowOff>111838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128365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168515</xdr:rowOff>
    </xdr:from>
    <xdr:to>
      <xdr:col>41</xdr:col>
      <xdr:colOff>101600</xdr:colOff>
      <xdr:row>76</xdr:row>
      <xdr:rowOff>98665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115192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160972</xdr:rowOff>
    </xdr:from>
    <xdr:to>
      <xdr:col>36</xdr:col>
      <xdr:colOff>165100</xdr:colOff>
      <xdr:row>76</xdr:row>
      <xdr:rowOff>91122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107649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7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41783</xdr:rowOff>
    </xdr:from>
    <xdr:to>
      <xdr:col>55</xdr:col>
      <xdr:colOff>0</xdr:colOff>
      <xdr:row>94</xdr:row>
      <xdr:rowOff>60758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986633"/>
          <a:ext cx="838200" cy="19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60758</xdr:rowOff>
    </xdr:from>
    <xdr:to>
      <xdr:col>50</xdr:col>
      <xdr:colOff>114300</xdr:colOff>
      <xdr:row>96</xdr:row>
      <xdr:rowOff>18835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77058"/>
          <a:ext cx="889000" cy="30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18835</xdr:rowOff>
    </xdr:from>
    <xdr:to>
      <xdr:col>45</xdr:col>
      <xdr:colOff>177800</xdr:colOff>
      <xdr:row>96</xdr:row>
      <xdr:rowOff>141021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78035"/>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76988</xdr:rowOff>
    </xdr:from>
    <xdr:to>
      <xdr:col>41</xdr:col>
      <xdr:colOff>50800</xdr:colOff>
      <xdr:row>96</xdr:row>
      <xdr:rowOff>141021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36188"/>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162433</xdr:rowOff>
    </xdr:from>
    <xdr:to>
      <xdr:col>55</xdr:col>
      <xdr:colOff>50800</xdr:colOff>
      <xdr:row>93</xdr:row>
      <xdr:rowOff>92583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13860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8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9958</xdr:rowOff>
    </xdr:from>
    <xdr:to>
      <xdr:col>50</xdr:col>
      <xdr:colOff>165100</xdr:colOff>
      <xdr:row>94</xdr:row>
      <xdr:rowOff>111558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128085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139485</xdr:rowOff>
    </xdr:from>
    <xdr:to>
      <xdr:col>46</xdr:col>
      <xdr:colOff>38100</xdr:colOff>
      <xdr:row>96</xdr:row>
      <xdr:rowOff>69635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86162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90221</xdr:rowOff>
    </xdr:from>
    <xdr:to>
      <xdr:col>41</xdr:col>
      <xdr:colOff>101600</xdr:colOff>
      <xdr:row>97</xdr:row>
      <xdr:rowOff>20371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26188</xdr:rowOff>
    </xdr:from>
    <xdr:to>
      <xdr:col>36</xdr:col>
      <xdr:colOff>165100</xdr:colOff>
      <xdr:row>96</xdr:row>
      <xdr:rowOff>127788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121209</xdr:rowOff>
    </xdr:from>
    <xdr:to>
      <xdr:col>85</xdr:col>
      <xdr:colOff>127000</xdr:colOff>
      <xdr:row>38</xdr:row>
      <xdr:rowOff>125971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36309"/>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107671</xdr:rowOff>
    </xdr:from>
    <xdr:to>
      <xdr:col>81</xdr:col>
      <xdr:colOff>50800</xdr:colOff>
      <xdr:row>38</xdr:row>
      <xdr:rowOff>125971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22771"/>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157785</xdr:rowOff>
    </xdr:from>
    <xdr:to>
      <xdr:col>76</xdr:col>
      <xdr:colOff>114300</xdr:colOff>
      <xdr:row>38</xdr:row>
      <xdr:rowOff>107671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01435"/>
          <a:ext cx="889000" cy="1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157785</xdr:rowOff>
    </xdr:from>
    <xdr:to>
      <xdr:col>71</xdr:col>
      <xdr:colOff>177800</xdr:colOff>
      <xdr:row>38</xdr:row>
      <xdr:rowOff>117958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01435"/>
          <a:ext cx="889000" cy="1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70409</xdr:rowOff>
    </xdr:from>
    <xdr:to>
      <xdr:col>85</xdr:col>
      <xdr:colOff>177800</xdr:colOff>
      <xdr:row>39</xdr:row>
      <xdr:rowOff>559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16921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75171</xdr:rowOff>
    </xdr:from>
    <xdr:to>
      <xdr:col>81</xdr:col>
      <xdr:colOff>101600</xdr:colOff>
      <xdr:row>39</xdr:row>
      <xdr:rowOff>5321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167898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6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56871</xdr:rowOff>
    </xdr:from>
    <xdr:to>
      <xdr:col>76</xdr:col>
      <xdr:colOff>165100</xdr:colOff>
      <xdr:row>38</xdr:row>
      <xdr:rowOff>158471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3548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4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106985</xdr:rowOff>
    </xdr:from>
    <xdr:to>
      <xdr:col>72</xdr:col>
      <xdr:colOff>38100</xdr:colOff>
      <xdr:row>38</xdr:row>
      <xdr:rowOff>37135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53662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2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67158</xdr:rowOff>
    </xdr:from>
    <xdr:to>
      <xdr:col>67</xdr:col>
      <xdr:colOff>101600</xdr:colOff>
      <xdr:row>38</xdr:row>
      <xdr:rowOff>168758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13835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3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59827</xdr:rowOff>
    </xdr:from>
    <xdr:to>
      <xdr:col>85</xdr:col>
      <xdr:colOff>127000</xdr:colOff>
      <xdr:row>75</xdr:row>
      <xdr:rowOff>83373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918577"/>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83373</xdr:rowOff>
    </xdr:from>
    <xdr:to>
      <xdr:col>81</xdr:col>
      <xdr:colOff>50800</xdr:colOff>
      <xdr:row>75</xdr:row>
      <xdr:rowOff>117708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42123"/>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39215</xdr:rowOff>
    </xdr:from>
    <xdr:to>
      <xdr:col>76</xdr:col>
      <xdr:colOff>114300</xdr:colOff>
      <xdr:row>75</xdr:row>
      <xdr:rowOff>117708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897965"/>
          <a:ext cx="889000" cy="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39215</xdr:rowOff>
    </xdr:from>
    <xdr:to>
      <xdr:col>71</xdr:col>
      <xdr:colOff>177800</xdr:colOff>
      <xdr:row>75</xdr:row>
      <xdr:rowOff>116482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89796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9027</xdr:rowOff>
    </xdr:from>
    <xdr:to>
      <xdr:col>85</xdr:col>
      <xdr:colOff>177800</xdr:colOff>
      <xdr:row>75</xdr:row>
      <xdr:rowOff>110627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8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31904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32573</xdr:rowOff>
    </xdr:from>
    <xdr:to>
      <xdr:col>81</xdr:col>
      <xdr:colOff>101600</xdr:colOff>
      <xdr:row>75</xdr:row>
      <xdr:rowOff>134173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150700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66908</xdr:rowOff>
    </xdr:from>
    <xdr:to>
      <xdr:col>76</xdr:col>
      <xdr:colOff>165100</xdr:colOff>
      <xdr:row>75</xdr:row>
      <xdr:rowOff>168508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13585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159865</xdr:rowOff>
    </xdr:from>
    <xdr:to>
      <xdr:col>72</xdr:col>
      <xdr:colOff>38100</xdr:colOff>
      <xdr:row>75</xdr:row>
      <xdr:rowOff>90015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8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6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65682</xdr:rowOff>
    </xdr:from>
    <xdr:to>
      <xdr:col>67</xdr:col>
      <xdr:colOff>101600</xdr:colOff>
      <xdr:row>75</xdr:row>
      <xdr:rowOff>167283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24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6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56350</xdr:rowOff>
    </xdr:from>
    <xdr:to>
      <xdr:col>85</xdr:col>
      <xdr:colOff>127000</xdr:colOff>
      <xdr:row>97</xdr:row>
      <xdr:rowOff>98171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344100"/>
          <a:ext cx="838200" cy="38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78663</xdr:rowOff>
    </xdr:from>
    <xdr:to>
      <xdr:col>81</xdr:col>
      <xdr:colOff>50800</xdr:colOff>
      <xdr:row>97</xdr:row>
      <xdr:rowOff>98171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09313"/>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78663</xdr:rowOff>
    </xdr:from>
    <xdr:to>
      <xdr:col>76</xdr:col>
      <xdr:colOff>114300</xdr:colOff>
      <xdr:row>98</xdr:row>
      <xdr:rowOff>46343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09313"/>
          <a:ext cx="889000" cy="1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26543</xdr:rowOff>
    </xdr:from>
    <xdr:to>
      <xdr:col>71</xdr:col>
      <xdr:colOff>177800</xdr:colOff>
      <xdr:row>98</xdr:row>
      <xdr:rowOff>46343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314293"/>
          <a:ext cx="889000" cy="5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5550</xdr:rowOff>
    </xdr:from>
    <xdr:to>
      <xdr:col>85</xdr:col>
      <xdr:colOff>177800</xdr:colOff>
      <xdr:row>95</xdr:row>
      <xdr:rowOff>107150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2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28427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1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47371</xdr:rowOff>
    </xdr:from>
    <xdr:to>
      <xdr:col>81</xdr:col>
      <xdr:colOff>101600</xdr:colOff>
      <xdr:row>97</xdr:row>
      <xdr:rowOff>148971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165498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27863</xdr:rowOff>
    </xdr:from>
    <xdr:to>
      <xdr:col>76</xdr:col>
      <xdr:colOff>165100</xdr:colOff>
      <xdr:row>97</xdr:row>
      <xdr:rowOff>129463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145990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3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166993</xdr:rowOff>
    </xdr:from>
    <xdr:to>
      <xdr:col>72</xdr:col>
      <xdr:colOff>38100</xdr:colOff>
      <xdr:row>98</xdr:row>
      <xdr:rowOff>97143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88270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147193</xdr:rowOff>
    </xdr:from>
    <xdr:to>
      <xdr:col>67</xdr:col>
      <xdr:colOff>101600</xdr:colOff>
      <xdr:row>95</xdr:row>
      <xdr:rowOff>77343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93870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0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158536</xdr:rowOff>
    </xdr:from>
    <xdr:to>
      <xdr:col>116</xdr:col>
      <xdr:colOff>63500</xdr:colOff>
      <xdr:row>34</xdr:row>
      <xdr:rowOff>106964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816386"/>
          <a:ext cx="8382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106964</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936264"/>
          <a:ext cx="889000" cy="7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107736</xdr:rowOff>
    </xdr:from>
    <xdr:to>
      <xdr:col>116</xdr:col>
      <xdr:colOff>114300</xdr:colOff>
      <xdr:row>34</xdr:row>
      <xdr:rowOff>37886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7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130613</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61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56164</xdr:rowOff>
    </xdr:from>
    <xdr:to>
      <xdr:col>112</xdr:col>
      <xdr:colOff>38100</xdr:colOff>
      <xdr:row>34</xdr:row>
      <xdr:rowOff>157764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2841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6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50134</xdr:rowOff>
    </xdr:from>
    <xdr:to>
      <xdr:col>116</xdr:col>
      <xdr:colOff>63500</xdr:colOff>
      <xdr:row>58</xdr:row>
      <xdr:rowOff>63713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94234"/>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50134</xdr:rowOff>
    </xdr:from>
    <xdr:to>
      <xdr:col>111</xdr:col>
      <xdr:colOff>177800</xdr:colOff>
      <xdr:row>58</xdr:row>
      <xdr:rowOff>57679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94234"/>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54341</xdr:rowOff>
    </xdr:from>
    <xdr:to>
      <xdr:col>107</xdr:col>
      <xdr:colOff>50800</xdr:colOff>
      <xdr:row>58</xdr:row>
      <xdr:rowOff>57679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98441"/>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5238</xdr:rowOff>
    </xdr:from>
    <xdr:to>
      <xdr:col>102</xdr:col>
      <xdr:colOff>114300</xdr:colOff>
      <xdr:row>58</xdr:row>
      <xdr:rowOff>54341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49338"/>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12913</xdr:rowOff>
    </xdr:from>
    <xdr:to>
      <xdr:col>116</xdr:col>
      <xdr:colOff>114300</xdr:colOff>
      <xdr:row>58</xdr:row>
      <xdr:rowOff>114513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99290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170784</xdr:rowOff>
    </xdr:from>
    <xdr:to>
      <xdr:col>112</xdr:col>
      <xdr:colOff>38100</xdr:colOff>
      <xdr:row>58</xdr:row>
      <xdr:rowOff>100934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6879</xdr:rowOff>
    </xdr:from>
    <xdr:to>
      <xdr:col>107</xdr:col>
      <xdr:colOff>101600</xdr:colOff>
      <xdr:row>58</xdr:row>
      <xdr:rowOff>108479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99606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4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3541</xdr:rowOff>
    </xdr:from>
    <xdr:to>
      <xdr:col>102</xdr:col>
      <xdr:colOff>165100</xdr:colOff>
      <xdr:row>58</xdr:row>
      <xdr:rowOff>105141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96268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125888</xdr:rowOff>
    </xdr:from>
    <xdr:to>
      <xdr:col>98</xdr:col>
      <xdr:colOff>38100</xdr:colOff>
      <xdr:row>58</xdr:row>
      <xdr:rowOff>56038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47165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9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33662</xdr:rowOff>
    </xdr:from>
    <xdr:to>
      <xdr:col>116</xdr:col>
      <xdr:colOff>62864</xdr:colOff>
      <xdr:row>78</xdr:row>
      <xdr:rowOff>160796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549512"/>
          <a:ext cx="1269" cy="98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164623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160796</xdr:rowOff>
    </xdr:from>
    <xdr:to>
      <xdr:col>116</xdr:col>
      <xdr:colOff>152400</xdr:colOff>
      <xdr:row>78</xdr:row>
      <xdr:rowOff>160796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3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151789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3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33662</xdr:rowOff>
    </xdr:from>
    <xdr:to>
      <xdr:col>116</xdr:col>
      <xdr:colOff>152400</xdr:colOff>
      <xdr:row>73</xdr:row>
      <xdr:rowOff>33662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54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83040</xdr:rowOff>
    </xdr:from>
    <xdr:to>
      <xdr:col>116</xdr:col>
      <xdr:colOff>63500</xdr:colOff>
      <xdr:row>76</xdr:row>
      <xdr:rowOff>109688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13240"/>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32906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6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54479</xdr:rowOff>
    </xdr:from>
    <xdr:to>
      <xdr:col>116</xdr:col>
      <xdr:colOff>114300</xdr:colOff>
      <xdr:row>76</xdr:row>
      <xdr:rowOff>156079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117656</xdr:rowOff>
    </xdr:from>
    <xdr:to>
      <xdr:col>111</xdr:col>
      <xdr:colOff>177800</xdr:colOff>
      <xdr:row>76</xdr:row>
      <xdr:rowOff>109688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119156"/>
          <a:ext cx="889000" cy="10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148597</xdr:rowOff>
    </xdr:from>
    <xdr:to>
      <xdr:col>112</xdr:col>
      <xdr:colOff>38100</xdr:colOff>
      <xdr:row>77</xdr:row>
      <xdr:rowOff>78747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69874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2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117656</xdr:rowOff>
    </xdr:from>
    <xdr:to>
      <xdr:col>107</xdr:col>
      <xdr:colOff>50800</xdr:colOff>
      <xdr:row>70</xdr:row>
      <xdr:rowOff>132286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11915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127762</xdr:rowOff>
    </xdr:from>
    <xdr:to>
      <xdr:col>107</xdr:col>
      <xdr:colOff>101600</xdr:colOff>
      <xdr:row>76</xdr:row>
      <xdr:rowOff>57913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49040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132286</xdr:rowOff>
    </xdr:from>
    <xdr:to>
      <xdr:col>102</xdr:col>
      <xdr:colOff>114300</xdr:colOff>
      <xdr:row>71</xdr:row>
      <xdr:rowOff>80428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133786"/>
          <a:ext cx="889000" cy="11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123647</xdr:rowOff>
    </xdr:from>
    <xdr:to>
      <xdr:col>102</xdr:col>
      <xdr:colOff>165100</xdr:colOff>
      <xdr:row>76</xdr:row>
      <xdr:rowOff>53798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44924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75967</xdr:rowOff>
    </xdr:from>
    <xdr:to>
      <xdr:col>98</xdr:col>
      <xdr:colOff>38100</xdr:colOff>
      <xdr:row>76</xdr:row>
      <xdr:rowOff>6117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168694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32240</xdr:rowOff>
    </xdr:from>
    <xdr:to>
      <xdr:col>116</xdr:col>
      <xdr:colOff>114300</xdr:colOff>
      <xdr:row>76</xdr:row>
      <xdr:rowOff>133840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55117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58888</xdr:rowOff>
    </xdr:from>
    <xdr:to>
      <xdr:col>112</xdr:col>
      <xdr:colOff>38100</xdr:colOff>
      <xdr:row>76</xdr:row>
      <xdr:rowOff>160488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5565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8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66856</xdr:rowOff>
    </xdr:from>
    <xdr:to>
      <xdr:col>107</xdr:col>
      <xdr:colOff>101600</xdr:colOff>
      <xdr:row>70</xdr:row>
      <xdr:rowOff>168456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0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13533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8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81486</xdr:rowOff>
    </xdr:from>
    <xdr:to>
      <xdr:col>102</xdr:col>
      <xdr:colOff>165100</xdr:colOff>
      <xdr:row>71</xdr:row>
      <xdr:rowOff>11636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0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28163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8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29628</xdr:rowOff>
    </xdr:from>
    <xdr:to>
      <xdr:col>98</xdr:col>
      <xdr:colOff>38100</xdr:colOff>
      <xdr:row>71</xdr:row>
      <xdr:rowOff>131228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147755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歳出決算に係る住民１人当たりのコストは、７３５，０６５円であり、令和２年度より３６，２９８円少なくなっている。</a:t>
          </a:r>
        </a:p>
        <a:p>
          <a:r>
            <a:rPr kumimoji="1" lang="ja-JP" altLang="en-US" sz="900">
              <a:latin typeface="ＭＳ Ｐゴシック" panose="020B0600070205080204" pitchFamily="50" charset="-128"/>
              <a:ea typeface="ＭＳ Ｐゴシック" panose="020B0600070205080204" pitchFamily="50" charset="-128"/>
            </a:rPr>
            <a:t>　１市７町の合併市である本市は、面積が広大であり、行政サービスの範囲が広いことから、支所・出張所を多く配置しており、職員数が他団体より多くなっていることから人件費が多額となっており、前年年度比度並みであるものの、類似団体平均を１９，９１８円上回っている。　</a:t>
          </a:r>
        </a:p>
        <a:p>
          <a:r>
            <a:rPr kumimoji="1" lang="ja-JP" altLang="en-US" sz="900">
              <a:latin typeface="ＭＳ Ｐゴシック" panose="020B0600070205080204" pitchFamily="50" charset="-128"/>
              <a:ea typeface="ＭＳ Ｐゴシック" panose="020B0600070205080204" pitchFamily="50" charset="-128"/>
            </a:rPr>
            <a:t>　維持補修費についても、広大な面積に散在する公園、公民館、農業、教育の各施設の維持管理費が多額となっているが、特に、例年以上の降雪により除排雪費が合併後最大規模となり、前年度比５，６４２円の増となっている。</a:t>
          </a:r>
        </a:p>
        <a:p>
          <a:r>
            <a:rPr kumimoji="1" lang="ja-JP" altLang="en-US" sz="900">
              <a:latin typeface="ＭＳ Ｐゴシック" panose="020B0600070205080204" pitchFamily="50" charset="-128"/>
              <a:ea typeface="ＭＳ Ｐゴシック" panose="020B0600070205080204" pitchFamily="50" charset="-128"/>
            </a:rPr>
            <a:t>　扶助費は、新型コロナウイルス対策事業として非課税世帯への臨時特別給付金給付や子育て世帯への臨時特別給付金の増等により、前年度比２９，０９６円の増となっている。</a:t>
          </a:r>
        </a:p>
        <a:p>
          <a:r>
            <a:rPr kumimoji="1" lang="ja-JP" altLang="en-US" sz="900">
              <a:latin typeface="ＭＳ Ｐゴシック" panose="020B0600070205080204" pitchFamily="50" charset="-128"/>
              <a:ea typeface="ＭＳ Ｐゴシック" panose="020B0600070205080204" pitchFamily="50" charset="-128"/>
            </a:rPr>
            <a:t>　補助費等は、特別定額給付金給付事業の皆減、下水道事業の減等により、前年度比１０３，５８７円の減となっている。</a:t>
          </a:r>
        </a:p>
        <a:p>
          <a:r>
            <a:rPr kumimoji="1" lang="ja-JP" altLang="en-US" sz="900">
              <a:latin typeface="ＭＳ Ｐゴシック" panose="020B0600070205080204" pitchFamily="50" charset="-128"/>
              <a:ea typeface="ＭＳ Ｐゴシック" panose="020B0600070205080204" pitchFamily="50" charset="-128"/>
            </a:rPr>
            <a:t>　普通建設事業費のうち、更新整備については、羽後本荘駅整備事業や小学校改築事業の増等により、前年度比１４，９９４円の増となっている。</a:t>
          </a:r>
        </a:p>
        <a:p>
          <a:r>
            <a:rPr kumimoji="1" lang="ja-JP" altLang="en-US" sz="900">
              <a:latin typeface="ＭＳ Ｐゴシック" panose="020B0600070205080204" pitchFamily="50" charset="-128"/>
              <a:ea typeface="ＭＳ Ｐゴシック" panose="020B0600070205080204" pitchFamily="50" charset="-128"/>
            </a:rPr>
            <a:t>　積立金については、財政調整基金や公共施設等総合管理基金、鳥海ダム振興基金の増等により、前年度比３０，２９３円の増となっている。</a:t>
          </a:r>
        </a:p>
        <a:p>
          <a:r>
            <a:rPr kumimoji="1" lang="ja-JP" altLang="en-US" sz="900">
              <a:latin typeface="ＭＳ Ｐゴシック" panose="020B0600070205080204" pitchFamily="50" charset="-128"/>
              <a:ea typeface="ＭＳ Ｐゴシック" panose="020B0600070205080204" pitchFamily="50" charset="-128"/>
            </a:rPr>
            <a:t>　今後、由利本荘市公共施設等総合管理計画等の各種計画に則った公共施設の適正配置、事務事業の統合・効率化を進めるとともに、経費の削減を図り、併せて職員の定員管理に努め、経費の節減を図っ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73,941
73,663
1,209.59
54,943,641
54,351,417
310,980
29,040,177
66,719,602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61976</xdr:rowOff>
    </xdr:from>
    <xdr:to>
      <xdr:col>24</xdr:col>
      <xdr:colOff>63500</xdr:colOff>
      <xdr:row>35</xdr:row>
      <xdr:rowOff>63348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627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xdr:rowOff>
    </xdr:from>
    <xdr:to>
      <xdr:col>19</xdr:col>
      <xdr:colOff>177800</xdr:colOff>
      <xdr:row>35</xdr:row>
      <xdr:rowOff>61976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055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xdr:rowOff>
    </xdr:from>
    <xdr:to>
      <xdr:col>15</xdr:col>
      <xdr:colOff>50800</xdr:colOff>
      <xdr:row>35</xdr:row>
      <xdr:rowOff>54661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05576"/>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54661</xdr:rowOff>
    </xdr:from>
    <xdr:to>
      <xdr:col>10</xdr:col>
      <xdr:colOff>114300</xdr:colOff>
      <xdr:row>35</xdr:row>
      <xdr:rowOff>70663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54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12548</xdr:rowOff>
    </xdr:from>
    <xdr:to>
      <xdr:col>24</xdr:col>
      <xdr:colOff>114300</xdr:colOff>
      <xdr:row>35</xdr:row>
      <xdr:rowOff>114148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162425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11176</xdr:rowOff>
    </xdr:from>
    <xdr:to>
      <xdr:col>20</xdr:col>
      <xdr:colOff>38100</xdr:colOff>
      <xdr:row>35</xdr:row>
      <xdr:rowOff>112776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103903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125476</xdr:rowOff>
    </xdr:from>
    <xdr:to>
      <xdr:col>15</xdr:col>
      <xdr:colOff>101600</xdr:colOff>
      <xdr:row>35</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3861</xdr:rowOff>
    </xdr:from>
    <xdr:to>
      <xdr:col>10</xdr:col>
      <xdr:colOff>165100</xdr:colOff>
      <xdr:row>35</xdr:row>
      <xdr:rowOff>105461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96588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19863</xdr:rowOff>
    </xdr:from>
    <xdr:to>
      <xdr:col>6</xdr:col>
      <xdr:colOff>38100</xdr:colOff>
      <xdr:row>35</xdr:row>
      <xdr:rowOff>121463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112590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25461</xdr:rowOff>
    </xdr:from>
    <xdr:to>
      <xdr:col>24</xdr:col>
      <xdr:colOff>63500</xdr:colOff>
      <xdr:row>54</xdr:row>
      <xdr:rowOff>13002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69411"/>
          <a:ext cx="838200" cy="5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25461</xdr:rowOff>
    </xdr:from>
    <xdr:to>
      <xdr:col>19</xdr:col>
      <xdr:colOff>177800</xdr:colOff>
      <xdr:row>55</xdr:row>
      <xdr:rowOff>96045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69411"/>
          <a:ext cx="889000" cy="7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96045</xdr:rowOff>
    </xdr:from>
    <xdr:to>
      <xdr:col>15</xdr:col>
      <xdr:colOff>50800</xdr:colOff>
      <xdr:row>55</xdr:row>
      <xdr:rowOff>119461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25795"/>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114288</xdr:rowOff>
    </xdr:from>
    <xdr:to>
      <xdr:col>10</xdr:col>
      <xdr:colOff>114300</xdr:colOff>
      <xdr:row>55</xdr:row>
      <xdr:rowOff>119461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201138"/>
          <a:ext cx="889000" cy="34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133652</xdr:rowOff>
    </xdr:from>
    <xdr:to>
      <xdr:col>24</xdr:col>
      <xdr:colOff>114300</xdr:colOff>
      <xdr:row>54</xdr:row>
      <xdr:rowOff>63802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156529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7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146111</xdr:rowOff>
    </xdr:from>
    <xdr:to>
      <xdr:col>20</xdr:col>
      <xdr:colOff>38100</xdr:colOff>
      <xdr:row>51</xdr:row>
      <xdr:rowOff>76261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92788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9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45245</xdr:rowOff>
    </xdr:from>
    <xdr:to>
      <xdr:col>15</xdr:col>
      <xdr:colOff>101600</xdr:colOff>
      <xdr:row>55</xdr:row>
      <xdr:rowOff>146845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163372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5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68661</xdr:rowOff>
    </xdr:from>
    <xdr:to>
      <xdr:col>10</xdr:col>
      <xdr:colOff>165100</xdr:colOff>
      <xdr:row>55</xdr:row>
      <xdr:rowOff>170261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63488</xdr:rowOff>
    </xdr:from>
    <xdr:to>
      <xdr:col>6</xdr:col>
      <xdr:colOff>38100</xdr:colOff>
      <xdr:row>53</xdr:row>
      <xdr:rowOff>165088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1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10165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92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98323</xdr:rowOff>
    </xdr:from>
    <xdr:to>
      <xdr:col>24</xdr:col>
      <xdr:colOff>63500</xdr:colOff>
      <xdr:row>76</xdr:row>
      <xdr:rowOff>160426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57073"/>
          <a:ext cx="838200" cy="2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143993</xdr:rowOff>
    </xdr:from>
    <xdr:to>
      <xdr:col>19</xdr:col>
      <xdr:colOff>177800</xdr:colOff>
      <xdr:row>76</xdr:row>
      <xdr:rowOff>160426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74193"/>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143993</xdr:rowOff>
    </xdr:from>
    <xdr:to>
      <xdr:col>15</xdr:col>
      <xdr:colOff>50800</xdr:colOff>
      <xdr:row>77</xdr:row>
      <xdr:rowOff>165430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4193"/>
          <a:ext cx="889000" cy="1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53442</xdr:rowOff>
    </xdr:from>
    <xdr:to>
      <xdr:col>10</xdr:col>
      <xdr:colOff>114300</xdr:colOff>
      <xdr:row>77</xdr:row>
      <xdr:rowOff>165430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5092"/>
          <a:ext cx="889000" cy="1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47523</xdr:rowOff>
    </xdr:from>
    <xdr:to>
      <xdr:col>24</xdr:col>
      <xdr:colOff>114300</xdr:colOff>
      <xdr:row>75</xdr:row>
      <xdr:rowOff>149123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25950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109626</xdr:rowOff>
    </xdr:from>
    <xdr:to>
      <xdr:col>20</xdr:col>
      <xdr:colOff>38100</xdr:colOff>
      <xdr:row>77</xdr:row>
      <xdr:rowOff>39776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56304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1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93193</xdr:rowOff>
    </xdr:from>
    <xdr:to>
      <xdr:col>15</xdr:col>
      <xdr:colOff>101600</xdr:colOff>
      <xdr:row>77</xdr:row>
      <xdr:rowOff>23343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39870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9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114630</xdr:rowOff>
    </xdr:from>
    <xdr:to>
      <xdr:col>10</xdr:col>
      <xdr:colOff>165100</xdr:colOff>
      <xdr:row>78</xdr:row>
      <xdr:rowOff>44780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61307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9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2642</xdr:rowOff>
    </xdr:from>
    <xdr:to>
      <xdr:col>6</xdr:col>
      <xdr:colOff>38100</xdr:colOff>
      <xdr:row>77</xdr:row>
      <xdr:rowOff>104242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7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37908</xdr:rowOff>
    </xdr:from>
    <xdr:to>
      <xdr:col>24</xdr:col>
      <xdr:colOff>63500</xdr:colOff>
      <xdr:row>97</xdr:row>
      <xdr:rowOff>165026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68558"/>
          <a:ext cx="838200" cy="1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165026</xdr:rowOff>
    </xdr:from>
    <xdr:to>
      <xdr:col>19</xdr:col>
      <xdr:colOff>177800</xdr:colOff>
      <xdr:row>98</xdr:row>
      <xdr:rowOff>9088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956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9088</xdr:rowOff>
    </xdr:from>
    <xdr:to>
      <xdr:col>15</xdr:col>
      <xdr:colOff>50800</xdr:colOff>
      <xdr:row>98</xdr:row>
      <xdr:rowOff>14722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11188"/>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120808</xdr:rowOff>
    </xdr:from>
    <xdr:to>
      <xdr:col>10</xdr:col>
      <xdr:colOff>114300</xdr:colOff>
      <xdr:row>98</xdr:row>
      <xdr:rowOff>14722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51458"/>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158558</xdr:rowOff>
    </xdr:from>
    <xdr:to>
      <xdr:col>24</xdr:col>
      <xdr:colOff>114300</xdr:colOff>
      <xdr:row>97</xdr:row>
      <xdr:rowOff>88708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136985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114226</xdr:rowOff>
    </xdr:from>
    <xdr:to>
      <xdr:col>20</xdr:col>
      <xdr:colOff>38100</xdr:colOff>
      <xdr:row>98</xdr:row>
      <xdr:rowOff>44376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35503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3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129738</xdr:rowOff>
    </xdr:from>
    <xdr:to>
      <xdr:col>15</xdr:col>
      <xdr:colOff>101600</xdr:colOff>
      <xdr:row>98</xdr:row>
      <xdr:rowOff>59888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51015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135372</xdr:rowOff>
    </xdr:from>
    <xdr:to>
      <xdr:col>10</xdr:col>
      <xdr:colOff>165100</xdr:colOff>
      <xdr:row>98</xdr:row>
      <xdr:rowOff>65522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56649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70008</xdr:rowOff>
    </xdr:from>
    <xdr:to>
      <xdr:col>6</xdr:col>
      <xdr:colOff>38100</xdr:colOff>
      <xdr:row>98</xdr:row>
      <xdr:rowOff>158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158445</xdr:rowOff>
    </xdr:from>
    <xdr:to>
      <xdr:col>55</xdr:col>
      <xdr:colOff>0</xdr:colOff>
      <xdr:row>36</xdr:row>
      <xdr:rowOff>160960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3064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160960</xdr:rowOff>
    </xdr:from>
    <xdr:to>
      <xdr:col>50</xdr:col>
      <xdr:colOff>114300</xdr:colOff>
      <xdr:row>36</xdr:row>
      <xdr:rowOff>161874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3316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156616</xdr:rowOff>
    </xdr:from>
    <xdr:to>
      <xdr:col>45</xdr:col>
      <xdr:colOff>177800</xdr:colOff>
      <xdr:row>36</xdr:row>
      <xdr:rowOff>161874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2881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98781</xdr:rowOff>
    </xdr:from>
    <xdr:to>
      <xdr:col>41</xdr:col>
      <xdr:colOff>50800</xdr:colOff>
      <xdr:row>36</xdr:row>
      <xdr:rowOff>156616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70981"/>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107645</xdr:rowOff>
    </xdr:from>
    <xdr:to>
      <xdr:col>55</xdr:col>
      <xdr:colOff>50800</xdr:colOff>
      <xdr:row>37</xdr:row>
      <xdr:rowOff>37795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130522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3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110160</xdr:rowOff>
    </xdr:from>
    <xdr:to>
      <xdr:col>50</xdr:col>
      <xdr:colOff>165100</xdr:colOff>
      <xdr:row>37</xdr:row>
      <xdr:rowOff>40310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56837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111074</xdr:rowOff>
    </xdr:from>
    <xdr:to>
      <xdr:col>46</xdr:col>
      <xdr:colOff>38100</xdr:colOff>
      <xdr:row>37</xdr:row>
      <xdr:rowOff>41224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57751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105816</xdr:rowOff>
    </xdr:from>
    <xdr:to>
      <xdr:col>41</xdr:col>
      <xdr:colOff>101600</xdr:colOff>
      <xdr:row>37</xdr:row>
      <xdr:rowOff>35966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52493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47981</xdr:rowOff>
    </xdr:from>
    <xdr:to>
      <xdr:col>36</xdr:col>
      <xdr:colOff>165100</xdr:colOff>
      <xdr:row>36</xdr:row>
      <xdr:rowOff>149581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166108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124231</xdr:rowOff>
    </xdr:from>
    <xdr:to>
      <xdr:col>55</xdr:col>
      <xdr:colOff>0</xdr:colOff>
      <xdr:row>56</xdr:row>
      <xdr:rowOff>127279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2543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100787</xdr:rowOff>
    </xdr:from>
    <xdr:to>
      <xdr:col>50</xdr:col>
      <xdr:colOff>114300</xdr:colOff>
      <xdr:row>56</xdr:row>
      <xdr:rowOff>124231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30537"/>
          <a:ext cx="889000" cy="1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100787</xdr:rowOff>
    </xdr:from>
    <xdr:to>
      <xdr:col>45</xdr:col>
      <xdr:colOff>177800</xdr:colOff>
      <xdr:row>55</xdr:row>
      <xdr:rowOff>159779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30537"/>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119190</xdr:rowOff>
    </xdr:from>
    <xdr:to>
      <xdr:col>41</xdr:col>
      <xdr:colOff>50800</xdr:colOff>
      <xdr:row>55</xdr:row>
      <xdr:rowOff>159779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48940"/>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76479</xdr:rowOff>
    </xdr:from>
    <xdr:to>
      <xdr:col>55</xdr:col>
      <xdr:colOff>50800</xdr:colOff>
      <xdr:row>57</xdr:row>
      <xdr:rowOff>6629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99356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73431</xdr:rowOff>
    </xdr:from>
    <xdr:to>
      <xdr:col>50</xdr:col>
      <xdr:colOff>165100</xdr:colOff>
      <xdr:row>57</xdr:row>
      <xdr:rowOff>3581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20108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49987</xdr:rowOff>
    </xdr:from>
    <xdr:to>
      <xdr:col>46</xdr:col>
      <xdr:colOff>38100</xdr:colOff>
      <xdr:row>55</xdr:row>
      <xdr:rowOff>151587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168114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108979</xdr:rowOff>
    </xdr:from>
    <xdr:to>
      <xdr:col>41</xdr:col>
      <xdr:colOff>101600</xdr:colOff>
      <xdr:row>56</xdr:row>
      <xdr:rowOff>39129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55656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68390</xdr:rowOff>
    </xdr:from>
    <xdr:to>
      <xdr:col>36</xdr:col>
      <xdr:colOff>165100</xdr:colOff>
      <xdr:row>55</xdr:row>
      <xdr:rowOff>169990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146310</xdr:rowOff>
    </xdr:from>
    <xdr:to>
      <xdr:col>55</xdr:col>
      <xdr:colOff>0</xdr:colOff>
      <xdr:row>76</xdr:row>
      <xdr:rowOff>122917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05060"/>
          <a:ext cx="8382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146310</xdr:rowOff>
    </xdr:from>
    <xdr:to>
      <xdr:col>50</xdr:col>
      <xdr:colOff>114300</xdr:colOff>
      <xdr:row>77</xdr:row>
      <xdr:rowOff>104057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05060"/>
          <a:ext cx="889000" cy="30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95390</xdr:rowOff>
    </xdr:from>
    <xdr:to>
      <xdr:col>45</xdr:col>
      <xdr:colOff>177800</xdr:colOff>
      <xdr:row>77</xdr:row>
      <xdr:rowOff>104057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97040"/>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79902</xdr:rowOff>
    </xdr:from>
    <xdr:to>
      <xdr:col>41</xdr:col>
      <xdr:colOff>50800</xdr:colOff>
      <xdr:row>77</xdr:row>
      <xdr:rowOff>95390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81552"/>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72117</xdr:rowOff>
    </xdr:from>
    <xdr:to>
      <xdr:col>55</xdr:col>
      <xdr:colOff>50800</xdr:colOff>
      <xdr:row>77</xdr:row>
      <xdr:rowOff>2267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50544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95510</xdr:rowOff>
    </xdr:from>
    <xdr:to>
      <xdr:col>50</xdr:col>
      <xdr:colOff>165100</xdr:colOff>
      <xdr:row>76</xdr:row>
      <xdr:rowOff>25660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42187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53257</xdr:rowOff>
    </xdr:from>
    <xdr:to>
      <xdr:col>46</xdr:col>
      <xdr:colOff>38100</xdr:colOff>
      <xdr:row>77</xdr:row>
      <xdr:rowOff>154857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171384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44590</xdr:rowOff>
    </xdr:from>
    <xdr:to>
      <xdr:col>41</xdr:col>
      <xdr:colOff>101600</xdr:colOff>
      <xdr:row>77</xdr:row>
      <xdr:rowOff>146190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162717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29102</xdr:rowOff>
    </xdr:from>
    <xdr:to>
      <xdr:col>36</xdr:col>
      <xdr:colOff>165100</xdr:colOff>
      <xdr:row>77</xdr:row>
      <xdr:rowOff>130702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147229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422</xdr:rowOff>
    </xdr:from>
    <xdr:to>
      <xdr:col>55</xdr:col>
      <xdr:colOff>0</xdr:colOff>
      <xdr:row>94</xdr:row>
      <xdr:rowOff>127843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16722"/>
          <a:ext cx="838200" cy="1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127843</xdr:rowOff>
    </xdr:from>
    <xdr:to>
      <xdr:col>50</xdr:col>
      <xdr:colOff>114300</xdr:colOff>
      <xdr:row>96</xdr:row>
      <xdr:rowOff>37309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244143"/>
          <a:ext cx="889000" cy="2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121983</xdr:rowOff>
    </xdr:from>
    <xdr:to>
      <xdr:col>45</xdr:col>
      <xdr:colOff>177800</xdr:colOff>
      <xdr:row>96</xdr:row>
      <xdr:rowOff>37309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238283"/>
          <a:ext cx="889000" cy="25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79852</xdr:rowOff>
    </xdr:from>
    <xdr:to>
      <xdr:col>41</xdr:col>
      <xdr:colOff>50800</xdr:colOff>
      <xdr:row>94</xdr:row>
      <xdr:rowOff>121983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196152"/>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121072</xdr:rowOff>
    </xdr:from>
    <xdr:to>
      <xdr:col>55</xdr:col>
      <xdr:colOff>50800</xdr:colOff>
      <xdr:row>94</xdr:row>
      <xdr:rowOff>51222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143949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1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77043</xdr:rowOff>
    </xdr:from>
    <xdr:to>
      <xdr:col>50</xdr:col>
      <xdr:colOff>165100</xdr:colOff>
      <xdr:row>95</xdr:row>
      <xdr:rowOff>7193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23720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96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157959</xdr:rowOff>
    </xdr:from>
    <xdr:to>
      <xdr:col>46</xdr:col>
      <xdr:colOff>38100</xdr:colOff>
      <xdr:row>96</xdr:row>
      <xdr:rowOff>88109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104636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71183</xdr:rowOff>
    </xdr:from>
    <xdr:to>
      <xdr:col>41</xdr:col>
      <xdr:colOff>101600</xdr:colOff>
      <xdr:row>95</xdr:row>
      <xdr:rowOff>1333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17860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9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29052</xdr:rowOff>
    </xdr:from>
    <xdr:to>
      <xdr:col>36</xdr:col>
      <xdr:colOff>165100</xdr:colOff>
      <xdr:row>94</xdr:row>
      <xdr:rowOff>130652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147179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92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170142</xdr:rowOff>
    </xdr:from>
    <xdr:to>
      <xdr:col>85</xdr:col>
      <xdr:colOff>127000</xdr:colOff>
      <xdr:row>36</xdr:row>
      <xdr:rowOff>30924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70892"/>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138176</xdr:rowOff>
    </xdr:from>
    <xdr:to>
      <xdr:col>81</xdr:col>
      <xdr:colOff>50800</xdr:colOff>
      <xdr:row>35</xdr:row>
      <xdr:rowOff>170142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38926"/>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138176</xdr:rowOff>
    </xdr:from>
    <xdr:to>
      <xdr:col>76</xdr:col>
      <xdr:colOff>114300</xdr:colOff>
      <xdr:row>35</xdr:row>
      <xdr:rowOff>140767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3892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135509</xdr:rowOff>
    </xdr:from>
    <xdr:to>
      <xdr:col>71</xdr:col>
      <xdr:colOff>177800</xdr:colOff>
      <xdr:row>35</xdr:row>
      <xdr:rowOff>140767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3625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151574</xdr:rowOff>
    </xdr:from>
    <xdr:to>
      <xdr:col>85</xdr:col>
      <xdr:colOff>177800</xdr:colOff>
      <xdr:row>36</xdr:row>
      <xdr:rowOff>81724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3001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119342</xdr:rowOff>
    </xdr:from>
    <xdr:to>
      <xdr:col>81</xdr:col>
      <xdr:colOff>101600</xdr:colOff>
      <xdr:row>36</xdr:row>
      <xdr:rowOff>49492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66019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9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87376</xdr:rowOff>
    </xdr:from>
    <xdr:to>
      <xdr:col>76</xdr:col>
      <xdr:colOff>165100</xdr:colOff>
      <xdr:row>36</xdr:row>
      <xdr:rowOff>17526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34053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89967</xdr:rowOff>
    </xdr:from>
    <xdr:to>
      <xdr:col>72</xdr:col>
      <xdr:colOff>38100</xdr:colOff>
      <xdr:row>36</xdr:row>
      <xdr:rowOff>20117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36644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84709</xdr:rowOff>
    </xdr:from>
    <xdr:to>
      <xdr:col>67</xdr:col>
      <xdr:colOff>101600</xdr:colOff>
      <xdr:row>36</xdr:row>
      <xdr:rowOff>14859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31386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103401</xdr:rowOff>
    </xdr:from>
    <xdr:to>
      <xdr:col>85</xdr:col>
      <xdr:colOff>127000</xdr:colOff>
      <xdr:row>54</xdr:row>
      <xdr:rowOff>61519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190251"/>
          <a:ext cx="838200" cy="12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103401</xdr:rowOff>
    </xdr:from>
    <xdr:to>
      <xdr:col>81</xdr:col>
      <xdr:colOff>50800</xdr:colOff>
      <xdr:row>55</xdr:row>
      <xdr:rowOff>148305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190251"/>
          <a:ext cx="889000" cy="38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148305</xdr:rowOff>
    </xdr:from>
    <xdr:to>
      <xdr:col>76</xdr:col>
      <xdr:colOff>114300</xdr:colOff>
      <xdr:row>56</xdr:row>
      <xdr:rowOff>130801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78055"/>
          <a:ext cx="889000" cy="1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130801</xdr:rowOff>
    </xdr:from>
    <xdr:to>
      <xdr:col>71</xdr:col>
      <xdr:colOff>177800</xdr:colOff>
      <xdr:row>57</xdr:row>
      <xdr:rowOff>52653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32001"/>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10719</xdr:rowOff>
    </xdr:from>
    <xdr:to>
      <xdr:col>85</xdr:col>
      <xdr:colOff>177800</xdr:colOff>
      <xdr:row>54</xdr:row>
      <xdr:rowOff>112319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33596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2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52601</xdr:rowOff>
    </xdr:from>
    <xdr:to>
      <xdr:col>81</xdr:col>
      <xdr:colOff>101600</xdr:colOff>
      <xdr:row>53</xdr:row>
      <xdr:rowOff>154201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1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170728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9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97505</xdr:rowOff>
    </xdr:from>
    <xdr:to>
      <xdr:col>76</xdr:col>
      <xdr:colOff>165100</xdr:colOff>
      <xdr:row>56</xdr:row>
      <xdr:rowOff>27655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44182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80001</xdr:rowOff>
    </xdr:from>
    <xdr:to>
      <xdr:col>72</xdr:col>
      <xdr:colOff>38100</xdr:colOff>
      <xdr:row>57</xdr:row>
      <xdr:rowOff>10151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1853</xdr:rowOff>
    </xdr:from>
    <xdr:to>
      <xdr:col>67</xdr:col>
      <xdr:colOff>101600</xdr:colOff>
      <xdr:row>57</xdr:row>
      <xdr:rowOff>103453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94580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121208</xdr:rowOff>
    </xdr:from>
    <xdr:to>
      <xdr:col>85</xdr:col>
      <xdr:colOff>127000</xdr:colOff>
      <xdr:row>78</xdr:row>
      <xdr:rowOff>125971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94308"/>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107671</xdr:rowOff>
    </xdr:from>
    <xdr:to>
      <xdr:col>81</xdr:col>
      <xdr:colOff>50800</xdr:colOff>
      <xdr:row>78</xdr:row>
      <xdr:rowOff>125971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80771"/>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157784</xdr:rowOff>
    </xdr:from>
    <xdr:to>
      <xdr:col>76</xdr:col>
      <xdr:colOff>114300</xdr:colOff>
      <xdr:row>78</xdr:row>
      <xdr:rowOff>107671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59434"/>
          <a:ext cx="889000" cy="1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157784</xdr:rowOff>
    </xdr:from>
    <xdr:to>
      <xdr:col>71</xdr:col>
      <xdr:colOff>177800</xdr:colOff>
      <xdr:row>78</xdr:row>
      <xdr:rowOff>117957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59434"/>
          <a:ext cx="889000" cy="1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70408</xdr:rowOff>
    </xdr:from>
    <xdr:to>
      <xdr:col>85</xdr:col>
      <xdr:colOff>177800</xdr:colOff>
      <xdr:row>79</xdr:row>
      <xdr:rowOff>558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16894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8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75171</xdr:rowOff>
    </xdr:from>
    <xdr:to>
      <xdr:col>81</xdr:col>
      <xdr:colOff>101600</xdr:colOff>
      <xdr:row>79</xdr:row>
      <xdr:rowOff>5321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167898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4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56871</xdr:rowOff>
    </xdr:from>
    <xdr:to>
      <xdr:col>76</xdr:col>
      <xdr:colOff>165100</xdr:colOff>
      <xdr:row>78</xdr:row>
      <xdr:rowOff>158471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3548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106984</xdr:rowOff>
    </xdr:from>
    <xdr:to>
      <xdr:col>72</xdr:col>
      <xdr:colOff>38100</xdr:colOff>
      <xdr:row>78</xdr:row>
      <xdr:rowOff>37134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53661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0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67157</xdr:rowOff>
    </xdr:from>
    <xdr:to>
      <xdr:col>67</xdr:col>
      <xdr:colOff>101600</xdr:colOff>
      <xdr:row>78</xdr:row>
      <xdr:rowOff>168757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13834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2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59827</xdr:rowOff>
    </xdr:from>
    <xdr:to>
      <xdr:col>85</xdr:col>
      <xdr:colOff>127000</xdr:colOff>
      <xdr:row>95</xdr:row>
      <xdr:rowOff>83373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47577"/>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83373</xdr:rowOff>
    </xdr:from>
    <xdr:to>
      <xdr:col>81</xdr:col>
      <xdr:colOff>50800</xdr:colOff>
      <xdr:row>95</xdr:row>
      <xdr:rowOff>117709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71123"/>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39215</xdr:rowOff>
    </xdr:from>
    <xdr:to>
      <xdr:col>76</xdr:col>
      <xdr:colOff>114300</xdr:colOff>
      <xdr:row>95</xdr:row>
      <xdr:rowOff>117709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26965"/>
          <a:ext cx="889000" cy="7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39215</xdr:rowOff>
    </xdr:from>
    <xdr:to>
      <xdr:col>71</xdr:col>
      <xdr:colOff>177800</xdr:colOff>
      <xdr:row>95</xdr:row>
      <xdr:rowOff>116481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26965"/>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9027</xdr:rowOff>
    </xdr:from>
    <xdr:to>
      <xdr:col>85</xdr:col>
      <xdr:colOff>177800</xdr:colOff>
      <xdr:row>95</xdr:row>
      <xdr:rowOff>110627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31904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32573</xdr:rowOff>
    </xdr:from>
    <xdr:to>
      <xdr:col>81</xdr:col>
      <xdr:colOff>101600</xdr:colOff>
      <xdr:row>95</xdr:row>
      <xdr:rowOff>134173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150700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9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66909</xdr:rowOff>
    </xdr:from>
    <xdr:to>
      <xdr:col>76</xdr:col>
      <xdr:colOff>165100</xdr:colOff>
      <xdr:row>95</xdr:row>
      <xdr:rowOff>168509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13586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159865</xdr:rowOff>
    </xdr:from>
    <xdr:to>
      <xdr:col>72</xdr:col>
      <xdr:colOff>38100</xdr:colOff>
      <xdr:row>95</xdr:row>
      <xdr:rowOff>90015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65681</xdr:rowOff>
    </xdr:from>
    <xdr:to>
      <xdr:col>67</xdr:col>
      <xdr:colOff>101600</xdr:colOff>
      <xdr:row>95</xdr:row>
      <xdr:rowOff>167281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95831</xdr:rowOff>
    </xdr:from>
    <xdr:to>
      <xdr:col>116</xdr:col>
      <xdr:colOff>63500</xdr:colOff>
      <xdr:row>39</xdr:row>
      <xdr:rowOff>96810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2381"/>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95286</xdr:rowOff>
    </xdr:from>
    <xdr:to>
      <xdr:col>111</xdr:col>
      <xdr:colOff>177800</xdr:colOff>
      <xdr:row>39</xdr:row>
      <xdr:rowOff>95831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1836"/>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95286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151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94089</xdr:rowOff>
    </xdr:from>
    <xdr:to>
      <xdr:col>102</xdr:col>
      <xdr:colOff>114300</xdr:colOff>
      <xdr:row>39</xdr:row>
      <xdr:rowOff>94960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063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46010</xdr:rowOff>
    </xdr:from>
    <xdr:to>
      <xdr:col>116</xdr:col>
      <xdr:colOff>114300</xdr:colOff>
      <xdr:row>39</xdr:row>
      <xdr:rowOff>147610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45031</xdr:rowOff>
    </xdr:from>
    <xdr:to>
      <xdr:col>112</xdr:col>
      <xdr:colOff>38100</xdr:colOff>
      <xdr:row>39</xdr:row>
      <xdr:rowOff>146631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137758</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824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44486</xdr:rowOff>
    </xdr:from>
    <xdr:to>
      <xdr:col>107</xdr:col>
      <xdr:colOff>101600</xdr:colOff>
      <xdr:row>39</xdr:row>
      <xdr:rowOff>146086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137213</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44160</xdr:rowOff>
    </xdr:from>
    <xdr:to>
      <xdr:col>102</xdr:col>
      <xdr:colOff>165100</xdr:colOff>
      <xdr:row>39</xdr:row>
      <xdr:rowOff>145760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136887</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43289</xdr:rowOff>
    </xdr:from>
    <xdr:to>
      <xdr:col>98</xdr:col>
      <xdr:colOff>38100</xdr:colOff>
      <xdr:row>39</xdr:row>
      <xdr:rowOff>144889</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136016</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99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総務費の住民一人当たりのコストは１１６，６２７円で、財政調整基金費の増があったが、特別定額給付金給付事業の皆減等により少なくなっている。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民生費の住民一人当たりのコストは１９９，７５８円で、子育て世帯への臨時特別給付金給付事業の増や非課税世帯への臨時特別給付金給付事業の皆増等により多くなっている。</a:t>
          </a:r>
        </a:p>
        <a:p>
          <a:r>
            <a:rPr kumimoji="1" lang="ja-JP" altLang="en-US" sz="1100">
              <a:latin typeface="ＭＳ Ｐゴシック" panose="020B0600070205080204" pitchFamily="50" charset="-128"/>
              <a:ea typeface="ＭＳ Ｐゴシック" panose="020B0600070205080204" pitchFamily="50" charset="-128"/>
            </a:rPr>
            <a:t>　土木費の住民一人当たりのコストは１１８，２７８円で、羽後本荘駅周辺整備事業や冬季交通等確保事業の増等により多くなっている。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教育費の住民一人当たりのコストは７４，７８８円で、情報通信ネットワーク環境施設整備事業の皆減、由利本荘アリーナ整備事業の減、北部学校給食センター事業の減等により少なくなっている。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公債費の住民一人当たりのコストは８７，９８２円で、由利本荘総合防災公園整備事業などの大型建設事業の地方債償還の増等により多くなっている。</a:t>
          </a:r>
        </a:p>
        <a:p>
          <a:r>
            <a:rPr kumimoji="1" lang="ja-JP" altLang="en-US" sz="1100">
              <a:latin typeface="ＭＳ Ｐゴシック" panose="020B0600070205080204" pitchFamily="50" charset="-128"/>
              <a:ea typeface="ＭＳ Ｐゴシック" panose="020B0600070205080204" pitchFamily="50" charset="-128"/>
            </a:rPr>
            <a:t>　今後、由利本荘市公共施設等総合管理計画等の各種計画に則った公共施設の適正配置、事務事業の統合・効率化を進めるとともに、経費の削減を図り、併せて職員の定員管理に努め、経費の節減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　基金に頼らない財政運営を基本とし、標準財政規模の１割程度と考える総額目安に現時点で達しており、平成２６年度以降は、ほぼ同額を維持してきた。令和２年度に、新型コロナウイルス感染症対策事業のため、２．９億円を取り崩したため減少したが、令和３年度は将来に備え、１７．５億円を積み立てし増加した。</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歳入では新型コロナウイルス感染症対応地方創生臨時交付金の減により減少し、歳出では新型コロナウイルス対策事業として非課税世帯への臨時特別給付金給付事業や子育て世帯への臨時特別給付金が増加したことにより、実質収支額は減少し、標準財政規模比も減少した。</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令和３年度は、財政調整基金の積み立て額の増加により増加し、標準財政規模比も増加した。</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普通交付税の合併算定替加算が令和元年度で終了しており、今後も歳出の抑制による、一層の財政健全化を図る。財政調整基金は、標準財政規模比の１割を目処に積み立てを行っていく。</a:t>
          </a:r>
        </a:p>
        <a:p>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○現状</a:t>
          </a:r>
        </a:p>
        <a:p>
          <a:r>
            <a:rPr kumimoji="1" lang="ja-JP" altLang="en-US" sz="1050">
              <a:latin typeface="ＭＳ ゴシック" pitchFamily="49" charset="-128"/>
              <a:ea typeface="ＭＳ ゴシック" pitchFamily="49" charset="-128"/>
            </a:rPr>
            <a:t>　一般会計及びすべての特別会計において、黒字となっている。</a:t>
          </a:r>
        </a:p>
        <a:p>
          <a:r>
            <a:rPr kumimoji="1" lang="ja-JP" altLang="en-US" sz="1050">
              <a:latin typeface="ＭＳ ゴシック" pitchFamily="49" charset="-128"/>
              <a:ea typeface="ＭＳ ゴシック" pitchFamily="49" charset="-128"/>
            </a:rPr>
            <a:t>　一般会計では、前年度から実質収支額が減少したことにより、黒字割合も減少している。</a:t>
          </a:r>
        </a:p>
        <a:p>
          <a:r>
            <a:rPr kumimoji="1" lang="ja-JP" altLang="en-US" sz="1050">
              <a:latin typeface="ＭＳ ゴシック" pitchFamily="49" charset="-128"/>
              <a:ea typeface="ＭＳ ゴシック" pitchFamily="49" charset="-128"/>
            </a:rPr>
            <a:t>　下水道事業会計では、流動資産が増額したことにより、黒字割合も増加している。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普通交付税の合併算定替加算が令和元年度で終了しており、歳出の抑制による一層の財政健全化を図る。また、公共施設や水道、下水道施設等の老朽化に伴う更新事業の増加を踏まえると、更新費用と経営状況を的確に把握し、由利本荘市公共施設等総合管理計画に沿った施設の統廃合や更新を行う必要がある。引き続き、各会計で適正な財政運営、企業経営を図っていく。</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4"/>
      <c r="DK1" s="174"/>
      <c r="DL1" s="174"/>
      <c r="DM1" s="174"/>
      <c r="DN1" s="174"/>
      <c r="DO1" s="174"/>
    </row>
    <row r="2" spans="1:119" ht="24.75" thickBot="1" x14ac:dyDescent="0.2">
      <c r="B2" s="175" t="s">
        <v>80</v>
      </c>
      <c r="C2" s="175"/>
      <c r="D2" s="176"/>
    </row>
    <row r="3" spans="1:119" ht="18.75" customHeight="1" thickBot="1" x14ac:dyDescent="0.2">
      <c r="A3" s="174"/>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4"/>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54943641</v>
      </c>
      <c r="BO4" s="488"/>
      <c r="BP4" s="488"/>
      <c r="BQ4" s="488"/>
      <c r="BR4" s="488"/>
      <c r="BS4" s="488"/>
      <c r="BT4" s="488"/>
      <c r="BU4" s="489"/>
      <c r="BV4" s="487">
        <v>59938210</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1.1000000000000001</v>
      </c>
      <c r="CU4" s="628"/>
      <c r="CV4" s="628"/>
      <c r="CW4" s="628"/>
      <c r="CX4" s="628"/>
      <c r="CY4" s="628"/>
      <c r="CZ4" s="628"/>
      <c r="DA4" s="629"/>
      <c r="DB4" s="627">
        <v>6</v>
      </c>
      <c r="DC4" s="628"/>
      <c r="DD4" s="628"/>
      <c r="DE4" s="628"/>
      <c r="DF4" s="628"/>
      <c r="DG4" s="628"/>
      <c r="DH4" s="628"/>
      <c r="DI4" s="629"/>
    </row>
    <row r="5" spans="1:119" ht="18.75" customHeight="1" x14ac:dyDescent="0.15">
      <c r="A5" s="174"/>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54351417</v>
      </c>
      <c r="BO5" s="459"/>
      <c r="BP5" s="459"/>
      <c r="BQ5" s="459"/>
      <c r="BR5" s="459"/>
      <c r="BS5" s="459"/>
      <c r="BT5" s="459"/>
      <c r="BU5" s="460"/>
      <c r="BV5" s="458">
        <v>57883064</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88.5</v>
      </c>
      <c r="CU5" s="456"/>
      <c r="CV5" s="456"/>
      <c r="CW5" s="456"/>
      <c r="CX5" s="456"/>
      <c r="CY5" s="456"/>
      <c r="CZ5" s="456"/>
      <c r="DA5" s="457"/>
      <c r="DB5" s="455">
        <v>92.1</v>
      </c>
      <c r="DC5" s="456"/>
      <c r="DD5" s="456"/>
      <c r="DE5" s="456"/>
      <c r="DF5" s="456"/>
      <c r="DG5" s="456"/>
      <c r="DH5" s="456"/>
      <c r="DI5" s="457"/>
    </row>
    <row r="6" spans="1:119" ht="18.75" customHeight="1" x14ac:dyDescent="0.15">
      <c r="A6" s="174"/>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592224</v>
      </c>
      <c r="BO6" s="459"/>
      <c r="BP6" s="459"/>
      <c r="BQ6" s="459"/>
      <c r="BR6" s="459"/>
      <c r="BS6" s="459"/>
      <c r="BT6" s="459"/>
      <c r="BU6" s="460"/>
      <c r="BV6" s="458">
        <v>2055146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92.1</v>
      </c>
      <c r="CU6" s="602"/>
      <c r="CV6" s="602"/>
      <c r="CW6" s="602"/>
      <c r="CX6" s="602"/>
      <c r="CY6" s="602"/>
      <c r="CZ6" s="602"/>
      <c r="DA6" s="603"/>
      <c r="DB6" s="601">
        <v>95.5</v>
      </c>
      <c r="DC6" s="602"/>
      <c r="DD6" s="602"/>
      <c r="DE6" s="602"/>
      <c r="DF6" s="602"/>
      <c r="DG6" s="602"/>
      <c r="DH6" s="602"/>
      <c r="DI6" s="603"/>
    </row>
    <row r="7" spans="1:119" ht="18.75" customHeight="1" x14ac:dyDescent="0.15">
      <c r="A7" s="174"/>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93</v>
      </c>
      <c r="AV7" s="517"/>
      <c r="AW7" s="517"/>
      <c r="AX7" s="517"/>
      <c r="AY7" s="472" t="s">
        <v>105</v>
      </c>
      <c r="AZ7" s="473"/>
      <c r="BA7" s="473"/>
      <c r="BB7" s="473"/>
      <c r="BC7" s="473"/>
      <c r="BD7" s="473"/>
      <c r="BE7" s="473"/>
      <c r="BF7" s="473"/>
      <c r="BG7" s="473"/>
      <c r="BH7" s="473"/>
      <c r="BI7" s="473"/>
      <c r="BJ7" s="473"/>
      <c r="BK7" s="473"/>
      <c r="BL7" s="473"/>
      <c r="BM7" s="474"/>
      <c r="BN7" s="458">
        <v>281244</v>
      </c>
      <c r="BO7" s="459"/>
      <c r="BP7" s="459"/>
      <c r="BQ7" s="459"/>
      <c r="BR7" s="459"/>
      <c r="BS7" s="459"/>
      <c r="BT7" s="459"/>
      <c r="BU7" s="460"/>
      <c r="BV7" s="458">
        <v>363444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29040177</v>
      </c>
      <c r="CU7" s="459"/>
      <c r="CV7" s="459"/>
      <c r="CW7" s="459"/>
      <c r="CX7" s="459"/>
      <c r="CY7" s="459"/>
      <c r="CZ7" s="459"/>
      <c r="DA7" s="460"/>
      <c r="DB7" s="458">
        <v>28121965</v>
      </c>
      <c r="DC7" s="459"/>
      <c r="DD7" s="459"/>
      <c r="DE7" s="459"/>
      <c r="DF7" s="459"/>
      <c r="DG7" s="459"/>
      <c r="DH7" s="459"/>
      <c r="DI7" s="460"/>
    </row>
    <row r="8" spans="1:119" ht="18.75" customHeight="1" thickBot="1" x14ac:dyDescent="0.2">
      <c r="A8" s="174"/>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310980</v>
      </c>
      <c r="BO8" s="459"/>
      <c r="BP8" s="459"/>
      <c r="BQ8" s="459"/>
      <c r="BR8" s="459"/>
      <c r="BS8" s="459"/>
      <c r="BT8" s="459"/>
      <c r="BU8" s="460"/>
      <c r="BV8" s="458">
        <v>1691702</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0.34</v>
      </c>
      <c r="CU8" s="562"/>
      <c r="CV8" s="562"/>
      <c r="CW8" s="562"/>
      <c r="CX8" s="562"/>
      <c r="CY8" s="562"/>
      <c r="CZ8" s="562"/>
      <c r="DA8" s="563"/>
      <c r="DB8" s="561">
        <v>0.34</v>
      </c>
      <c r="DC8" s="562"/>
      <c r="DD8" s="562"/>
      <c r="DE8" s="562"/>
      <c r="DF8" s="562"/>
      <c r="DG8" s="562"/>
      <c r="DH8" s="562"/>
      <c r="DI8" s="563"/>
    </row>
    <row r="9" spans="1:119" ht="18.75" customHeight="1" thickBot="1" x14ac:dyDescent="0.2">
      <c r="A9" s="174"/>
      <c r="B9" s="590" t="s">
        <v>110</v>
      </c>
      <c r="C9" s="591"/>
      <c r="D9" s="591"/>
      <c r="E9" s="591"/>
      <c r="F9" s="591"/>
      <c r="G9" s="591"/>
      <c r="H9" s="591"/>
      <c r="I9" s="591"/>
      <c r="J9" s="591"/>
      <c r="K9" s="509"/>
      <c r="L9" s="592" t="s">
        <v>111</v>
      </c>
      <c r="M9" s="593"/>
      <c r="N9" s="593"/>
      <c r="O9" s="593"/>
      <c r="P9" s="593"/>
      <c r="Q9" s="594"/>
      <c r="R9" s="595">
        <v>74707</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-1380722</v>
      </c>
      <c r="BO9" s="459"/>
      <c r="BP9" s="459"/>
      <c r="BQ9" s="459"/>
      <c r="BR9" s="459"/>
      <c r="BS9" s="459"/>
      <c r="BT9" s="459"/>
      <c r="BU9" s="460"/>
      <c r="BV9" s="458">
        <v>14003</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18.600000000000001</v>
      </c>
      <c r="CU9" s="456"/>
      <c r="CV9" s="456"/>
      <c r="CW9" s="456"/>
      <c r="CX9" s="456"/>
      <c r="CY9" s="456"/>
      <c r="CZ9" s="456"/>
      <c r="DA9" s="457"/>
      <c r="DB9" s="455">
        <v>18.3</v>
      </c>
      <c r="DC9" s="456"/>
      <c r="DD9" s="456"/>
      <c r="DE9" s="456"/>
      <c r="DF9" s="456"/>
      <c r="DG9" s="456"/>
      <c r="DH9" s="456"/>
      <c r="DI9" s="457"/>
    </row>
    <row r="10" spans="1:119" ht="18.75" customHeight="1" thickBot="1" x14ac:dyDescent="0.2">
      <c r="A10" s="174"/>
      <c r="B10" s="590"/>
      <c r="C10" s="591"/>
      <c r="D10" s="591"/>
      <c r="E10" s="591"/>
      <c r="F10" s="591"/>
      <c r="G10" s="591"/>
      <c r="H10" s="591"/>
      <c r="I10" s="591"/>
      <c r="J10" s="591"/>
      <c r="K10" s="509"/>
      <c r="L10" s="414" t="s">
        <v>116</v>
      </c>
      <c r="M10" s="415"/>
      <c r="N10" s="415"/>
      <c r="O10" s="415"/>
      <c r="P10" s="415"/>
      <c r="Q10" s="416"/>
      <c r="R10" s="411">
        <v>79927</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1749094</v>
      </c>
      <c r="BO10" s="459"/>
      <c r="BP10" s="459"/>
      <c r="BQ10" s="459"/>
      <c r="BR10" s="459"/>
      <c r="BS10" s="459"/>
      <c r="BT10" s="459"/>
      <c r="BU10" s="460"/>
      <c r="BV10" s="458">
        <v>1514</v>
      </c>
      <c r="BW10" s="459"/>
      <c r="BX10" s="459"/>
      <c r="BY10" s="459"/>
      <c r="BZ10" s="459"/>
      <c r="CA10" s="459"/>
      <c r="CB10" s="459"/>
      <c r="CC10" s="460"/>
      <c r="CD10" s="177" t="s">
        <v>120</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118</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249498</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4"/>
      <c r="B12" s="564" t="s">
        <v>128</v>
      </c>
      <c r="C12" s="565"/>
      <c r="D12" s="565"/>
      <c r="E12" s="565"/>
      <c r="F12" s="565"/>
      <c r="G12" s="565"/>
      <c r="H12" s="565"/>
      <c r="I12" s="565"/>
      <c r="J12" s="565"/>
      <c r="K12" s="566"/>
      <c r="L12" s="573" t="s">
        <v>129</v>
      </c>
      <c r="M12" s="574"/>
      <c r="N12" s="574"/>
      <c r="O12" s="574"/>
      <c r="P12" s="574"/>
      <c r="Q12" s="575"/>
      <c r="R12" s="576">
        <v>73941</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101</v>
      </c>
      <c r="AV12" s="517"/>
      <c r="AW12" s="517"/>
      <c r="AX12" s="517"/>
      <c r="AY12" s="472" t="s">
        <v>133</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290763</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135</v>
      </c>
      <c r="DC12" s="562"/>
      <c r="DD12" s="562"/>
      <c r="DE12" s="562"/>
      <c r="DF12" s="562"/>
      <c r="DG12" s="562"/>
      <c r="DH12" s="562"/>
      <c r="DI12" s="563"/>
    </row>
    <row r="13" spans="1:119" ht="18.75" customHeight="1" x14ac:dyDescent="0.15">
      <c r="A13" s="174"/>
      <c r="B13" s="567"/>
      <c r="C13" s="568"/>
      <c r="D13" s="568"/>
      <c r="E13" s="568"/>
      <c r="F13" s="568"/>
      <c r="G13" s="568"/>
      <c r="H13" s="568"/>
      <c r="I13" s="568"/>
      <c r="J13" s="568"/>
      <c r="K13" s="569"/>
      <c r="L13" s="183"/>
      <c r="M13" s="542" t="s">
        <v>136</v>
      </c>
      <c r="N13" s="543"/>
      <c r="O13" s="543"/>
      <c r="P13" s="543"/>
      <c r="Q13" s="544"/>
      <c r="R13" s="545">
        <v>73663</v>
      </c>
      <c r="S13" s="546"/>
      <c r="T13" s="546"/>
      <c r="U13" s="546"/>
      <c r="V13" s="547"/>
      <c r="W13" s="548" t="s">
        <v>137</v>
      </c>
      <c r="X13" s="444"/>
      <c r="Y13" s="444"/>
      <c r="Z13" s="444"/>
      <c r="AA13" s="444"/>
      <c r="AB13" s="445"/>
      <c r="AC13" s="411">
        <v>3788</v>
      </c>
      <c r="AD13" s="412"/>
      <c r="AE13" s="412"/>
      <c r="AF13" s="412"/>
      <c r="AG13" s="413"/>
      <c r="AH13" s="411">
        <v>4328</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368372</v>
      </c>
      <c r="BO13" s="459"/>
      <c r="BP13" s="459"/>
      <c r="BQ13" s="459"/>
      <c r="BR13" s="459"/>
      <c r="BS13" s="459"/>
      <c r="BT13" s="459"/>
      <c r="BU13" s="460"/>
      <c r="BV13" s="458">
        <v>-25748</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10.7</v>
      </c>
      <c r="CU13" s="456"/>
      <c r="CV13" s="456"/>
      <c r="CW13" s="456"/>
      <c r="CX13" s="456"/>
      <c r="CY13" s="456"/>
      <c r="CZ13" s="456"/>
      <c r="DA13" s="457"/>
      <c r="DB13" s="455">
        <v>10.6</v>
      </c>
      <c r="DC13" s="456"/>
      <c r="DD13" s="456"/>
      <c r="DE13" s="456"/>
      <c r="DF13" s="456"/>
      <c r="DG13" s="456"/>
      <c r="DH13" s="456"/>
      <c r="DI13" s="457"/>
    </row>
    <row r="14" spans="1:119" ht="18.75" customHeight="1" thickBot="1" x14ac:dyDescent="0.2">
      <c r="A14" s="174"/>
      <c r="B14" s="567"/>
      <c r="C14" s="568"/>
      <c r="D14" s="568"/>
      <c r="E14" s="568"/>
      <c r="F14" s="568"/>
      <c r="G14" s="568"/>
      <c r="H14" s="568"/>
      <c r="I14" s="568"/>
      <c r="J14" s="568"/>
      <c r="K14" s="569"/>
      <c r="L14" s="532" t="s">
        <v>142</v>
      </c>
      <c r="M14" s="585"/>
      <c r="N14" s="585"/>
      <c r="O14" s="585"/>
      <c r="P14" s="585"/>
      <c r="Q14" s="586"/>
      <c r="R14" s="545">
        <v>75040</v>
      </c>
      <c r="S14" s="546"/>
      <c r="T14" s="546"/>
      <c r="U14" s="546"/>
      <c r="V14" s="547"/>
      <c r="W14" s="549"/>
      <c r="X14" s="447"/>
      <c r="Y14" s="447"/>
      <c r="Z14" s="447"/>
      <c r="AA14" s="447"/>
      <c r="AB14" s="448"/>
      <c r="AC14" s="538">
        <v>10.199999999999999</v>
      </c>
      <c r="AD14" s="539"/>
      <c r="AE14" s="539"/>
      <c r="AF14" s="539"/>
      <c r="AG14" s="540"/>
      <c r="AH14" s="538">
        <v>11.2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93.5</v>
      </c>
      <c r="CU14" s="556"/>
      <c r="CV14" s="556"/>
      <c r="CW14" s="556"/>
      <c r="CX14" s="556"/>
      <c r="CY14" s="556"/>
      <c r="CZ14" s="556"/>
      <c r="DA14" s="557"/>
      <c r="DB14" s="555">
        <v>105.3</v>
      </c>
      <c r="DC14" s="556"/>
      <c r="DD14" s="556"/>
      <c r="DE14" s="556"/>
      <c r="DF14" s="556"/>
      <c r="DG14" s="556"/>
      <c r="DH14" s="556"/>
      <c r="DI14" s="557"/>
    </row>
    <row r="15" spans="1:119" ht="18.75" customHeight="1" x14ac:dyDescent="0.15">
      <c r="A15" s="174"/>
      <c r="B15" s="567"/>
      <c r="C15" s="568"/>
      <c r="D15" s="568"/>
      <c r="E15" s="568"/>
      <c r="F15" s="568"/>
      <c r="G15" s="568"/>
      <c r="H15" s="568"/>
      <c r="I15" s="568"/>
      <c r="J15" s="568"/>
      <c r="K15" s="569"/>
      <c r="L15" s="183"/>
      <c r="M15" s="542" t="s">
        <v>136</v>
      </c>
      <c r="N15" s="543"/>
      <c r="O15" s="543"/>
      <c r="P15" s="543"/>
      <c r="Q15" s="544"/>
      <c r="R15" s="545">
        <v>74751</v>
      </c>
      <c r="S15" s="546"/>
      <c r="T15" s="546"/>
      <c r="U15" s="546"/>
      <c r="V15" s="547"/>
      <c r="W15" s="548" t="s">
        <v>144</v>
      </c>
      <c r="X15" s="444"/>
      <c r="Y15" s="444"/>
      <c r="Z15" s="444"/>
      <c r="AA15" s="444"/>
      <c r="AB15" s="445"/>
      <c r="AC15" s="411">
        <v>11786</v>
      </c>
      <c r="AD15" s="412"/>
      <c r="AE15" s="412"/>
      <c r="AF15" s="412"/>
      <c r="AG15" s="413"/>
      <c r="AH15" s="411">
        <v>11879</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8602436</v>
      </c>
      <c r="BO15" s="488"/>
      <c r="BP15" s="488"/>
      <c r="BQ15" s="488"/>
      <c r="BR15" s="488"/>
      <c r="BS15" s="488"/>
      <c r="BT15" s="488"/>
      <c r="BU15" s="489"/>
      <c r="BV15" s="487">
        <v>8740452</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31.8</v>
      </c>
      <c r="AD16" s="539"/>
      <c r="AE16" s="539"/>
      <c r="AF16" s="539"/>
      <c r="AG16" s="540"/>
      <c r="AH16" s="538">
        <v>30.9</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25793718</v>
      </c>
      <c r="BO16" s="459"/>
      <c r="BP16" s="459"/>
      <c r="BQ16" s="459"/>
      <c r="BR16" s="459"/>
      <c r="BS16" s="459"/>
      <c r="BT16" s="459"/>
      <c r="BU16" s="460"/>
      <c r="BV16" s="458">
        <v>25018958</v>
      </c>
      <c r="BW16" s="459"/>
      <c r="BX16" s="459"/>
      <c r="BY16" s="459"/>
      <c r="BZ16" s="459"/>
      <c r="CA16" s="459"/>
      <c r="CB16" s="459"/>
      <c r="CC16" s="460"/>
      <c r="CD16" s="187"/>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4"/>
      <c r="B17" s="570"/>
      <c r="C17" s="571"/>
      <c r="D17" s="571"/>
      <c r="E17" s="571"/>
      <c r="F17" s="571"/>
      <c r="G17" s="571"/>
      <c r="H17" s="571"/>
      <c r="I17" s="571"/>
      <c r="J17" s="571"/>
      <c r="K17" s="572"/>
      <c r="L17" s="188"/>
      <c r="M17" s="551" t="s">
        <v>150</v>
      </c>
      <c r="N17" s="552"/>
      <c r="O17" s="552"/>
      <c r="P17" s="552"/>
      <c r="Q17" s="553"/>
      <c r="R17" s="535" t="s">
        <v>151</v>
      </c>
      <c r="S17" s="536"/>
      <c r="T17" s="536"/>
      <c r="U17" s="536"/>
      <c r="V17" s="537"/>
      <c r="W17" s="548" t="s">
        <v>152</v>
      </c>
      <c r="X17" s="444"/>
      <c r="Y17" s="444"/>
      <c r="Z17" s="444"/>
      <c r="AA17" s="444"/>
      <c r="AB17" s="445"/>
      <c r="AC17" s="411">
        <v>21546</v>
      </c>
      <c r="AD17" s="412"/>
      <c r="AE17" s="412"/>
      <c r="AF17" s="412"/>
      <c r="AG17" s="413"/>
      <c r="AH17" s="411">
        <v>22288</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10702431</v>
      </c>
      <c r="BO17" s="459"/>
      <c r="BP17" s="459"/>
      <c r="BQ17" s="459"/>
      <c r="BR17" s="459"/>
      <c r="BS17" s="459"/>
      <c r="BT17" s="459"/>
      <c r="BU17" s="460"/>
      <c r="BV17" s="458">
        <v>10904108</v>
      </c>
      <c r="BW17" s="459"/>
      <c r="BX17" s="459"/>
      <c r="BY17" s="459"/>
      <c r="BZ17" s="459"/>
      <c r="CA17" s="459"/>
      <c r="CB17" s="459"/>
      <c r="CC17" s="460"/>
      <c r="CD17" s="187"/>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4"/>
      <c r="B18" s="508" t="s">
        <v>154</v>
      </c>
      <c r="C18" s="509"/>
      <c r="D18" s="509"/>
      <c r="E18" s="510"/>
      <c r="F18" s="510"/>
      <c r="G18" s="510"/>
      <c r="H18" s="510"/>
      <c r="I18" s="510"/>
      <c r="J18" s="510"/>
      <c r="K18" s="510"/>
      <c r="L18" s="511">
        <v>1209.5899999999999</v>
      </c>
      <c r="M18" s="511"/>
      <c r="N18" s="511"/>
      <c r="O18" s="511"/>
      <c r="P18" s="511"/>
      <c r="Q18" s="511"/>
      <c r="R18" s="512"/>
      <c r="S18" s="512"/>
      <c r="T18" s="512"/>
      <c r="U18" s="512"/>
      <c r="V18" s="513"/>
      <c r="W18" s="529"/>
      <c r="X18" s="530"/>
      <c r="Y18" s="530"/>
      <c r="Z18" s="530"/>
      <c r="AA18" s="530"/>
      <c r="AB18" s="554"/>
      <c r="AC18" s="428">
        <v>58</v>
      </c>
      <c r="AD18" s="429"/>
      <c r="AE18" s="429"/>
      <c r="AF18" s="429"/>
      <c r="AG18" s="514"/>
      <c r="AH18" s="428">
        <v>57.9</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26107738</v>
      </c>
      <c r="BO18" s="459"/>
      <c r="BP18" s="459"/>
      <c r="BQ18" s="459"/>
      <c r="BR18" s="459"/>
      <c r="BS18" s="459"/>
      <c r="BT18" s="459"/>
      <c r="BU18" s="460"/>
      <c r="BV18" s="458">
        <v>25997787</v>
      </c>
      <c r="BW18" s="459"/>
      <c r="BX18" s="459"/>
      <c r="BY18" s="459"/>
      <c r="BZ18" s="459"/>
      <c r="CA18" s="459"/>
      <c r="CB18" s="459"/>
      <c r="CC18" s="460"/>
      <c r="CD18" s="187"/>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4"/>
      <c r="B19" s="508" t="s">
        <v>156</v>
      </c>
      <c r="C19" s="509"/>
      <c r="D19" s="509"/>
      <c r="E19" s="510"/>
      <c r="F19" s="510"/>
      <c r="G19" s="510"/>
      <c r="H19" s="510"/>
      <c r="I19" s="510"/>
      <c r="J19" s="510"/>
      <c r="K19" s="510"/>
      <c r="L19" s="518">
        <v>62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34692288</v>
      </c>
      <c r="BO19" s="459"/>
      <c r="BP19" s="459"/>
      <c r="BQ19" s="459"/>
      <c r="BR19" s="459"/>
      <c r="BS19" s="459"/>
      <c r="BT19" s="459"/>
      <c r="BU19" s="460"/>
      <c r="BV19" s="458">
        <v>34227643</v>
      </c>
      <c r="BW19" s="459"/>
      <c r="BX19" s="459"/>
      <c r="BY19" s="459"/>
      <c r="BZ19" s="459"/>
      <c r="CA19" s="459"/>
      <c r="CB19" s="459"/>
      <c r="CC19" s="460"/>
      <c r="CD19" s="187"/>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4"/>
      <c r="B20" s="508" t="s">
        <v>158</v>
      </c>
      <c r="C20" s="509"/>
      <c r="D20" s="509"/>
      <c r="E20" s="510"/>
      <c r="F20" s="510"/>
      <c r="G20" s="510"/>
      <c r="H20" s="510"/>
      <c r="I20" s="510"/>
      <c r="J20" s="510"/>
      <c r="K20" s="510"/>
      <c r="L20" s="518">
        <v>28362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87"/>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4"/>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87"/>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4"/>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66719602</v>
      </c>
      <c r="BO22" s="488"/>
      <c r="BP22" s="488"/>
      <c r="BQ22" s="488"/>
      <c r="BR22" s="488"/>
      <c r="BS22" s="488"/>
      <c r="BT22" s="488"/>
      <c r="BU22" s="489"/>
      <c r="BV22" s="487">
        <v>67977676</v>
      </c>
      <c r="BW22" s="488"/>
      <c r="BX22" s="488"/>
      <c r="BY22" s="488"/>
      <c r="BZ22" s="488"/>
      <c r="CA22" s="488"/>
      <c r="CB22" s="488"/>
      <c r="CC22" s="489"/>
      <c r="CD22" s="187"/>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4"/>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51389991</v>
      </c>
      <c r="BO23" s="459"/>
      <c r="BP23" s="459"/>
      <c r="BQ23" s="459"/>
      <c r="BR23" s="459"/>
      <c r="BS23" s="459"/>
      <c r="BT23" s="459"/>
      <c r="BU23" s="460"/>
      <c r="BV23" s="458">
        <v>51753247</v>
      </c>
      <c r="BW23" s="459"/>
      <c r="BX23" s="459"/>
      <c r="BY23" s="459"/>
      <c r="BZ23" s="459"/>
      <c r="CA23" s="459"/>
      <c r="CB23" s="459"/>
      <c r="CC23" s="460"/>
      <c r="CD23" s="187"/>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4"/>
      <c r="B24" s="437"/>
      <c r="C24" s="438"/>
      <c r="D24" s="439"/>
      <c r="E24" s="414" t="s">
        <v>168</v>
      </c>
      <c r="F24" s="415"/>
      <c r="G24" s="415"/>
      <c r="H24" s="415"/>
      <c r="I24" s="415"/>
      <c r="J24" s="415"/>
      <c r="K24" s="416"/>
      <c r="L24" s="411">
        <v>1</v>
      </c>
      <c r="M24" s="412"/>
      <c r="N24" s="412"/>
      <c r="O24" s="412"/>
      <c r="P24" s="413"/>
      <c r="Q24" s="411">
        <v>9000</v>
      </c>
      <c r="R24" s="412"/>
      <c r="S24" s="412"/>
      <c r="T24" s="412"/>
      <c r="U24" s="412"/>
      <c r="V24" s="413"/>
      <c r="W24" s="501"/>
      <c r="X24" s="438"/>
      <c r="Y24" s="439"/>
      <c r="Z24" s="414" t="s">
        <v>169</v>
      </c>
      <c r="AA24" s="415"/>
      <c r="AB24" s="415"/>
      <c r="AC24" s="415"/>
      <c r="AD24" s="415"/>
      <c r="AE24" s="415"/>
      <c r="AF24" s="415"/>
      <c r="AG24" s="416"/>
      <c r="AH24" s="411">
        <v>855</v>
      </c>
      <c r="AI24" s="412"/>
      <c r="AJ24" s="412"/>
      <c r="AK24" s="412"/>
      <c r="AL24" s="413"/>
      <c r="AM24" s="411">
        <v>2588940</v>
      </c>
      <c r="AN24" s="412"/>
      <c r="AO24" s="412"/>
      <c r="AP24" s="412"/>
      <c r="AQ24" s="412"/>
      <c r="AR24" s="413"/>
      <c r="AS24" s="411">
        <v>3028</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49150584</v>
      </c>
      <c r="BO24" s="459"/>
      <c r="BP24" s="459"/>
      <c r="BQ24" s="459"/>
      <c r="BR24" s="459"/>
      <c r="BS24" s="459"/>
      <c r="BT24" s="459"/>
      <c r="BU24" s="460"/>
      <c r="BV24" s="458">
        <v>49983048</v>
      </c>
      <c r="BW24" s="459"/>
      <c r="BX24" s="459"/>
      <c r="BY24" s="459"/>
      <c r="BZ24" s="459"/>
      <c r="CA24" s="459"/>
      <c r="CB24" s="459"/>
      <c r="CC24" s="460"/>
      <c r="CD24" s="187"/>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4"/>
      <c r="B25" s="437"/>
      <c r="C25" s="438"/>
      <c r="D25" s="439"/>
      <c r="E25" s="414" t="s">
        <v>171</v>
      </c>
      <c r="F25" s="415"/>
      <c r="G25" s="415"/>
      <c r="H25" s="415"/>
      <c r="I25" s="415"/>
      <c r="J25" s="415"/>
      <c r="K25" s="416"/>
      <c r="L25" s="411">
        <v>2</v>
      </c>
      <c r="M25" s="412"/>
      <c r="N25" s="412"/>
      <c r="O25" s="412"/>
      <c r="P25" s="413"/>
      <c r="Q25" s="411">
        <v>7100</v>
      </c>
      <c r="R25" s="412"/>
      <c r="S25" s="412"/>
      <c r="T25" s="412"/>
      <c r="U25" s="412"/>
      <c r="V25" s="413"/>
      <c r="W25" s="501"/>
      <c r="X25" s="438"/>
      <c r="Y25" s="439"/>
      <c r="Z25" s="414" t="s">
        <v>172</v>
      </c>
      <c r="AA25" s="415"/>
      <c r="AB25" s="415"/>
      <c r="AC25" s="415"/>
      <c r="AD25" s="415"/>
      <c r="AE25" s="415"/>
      <c r="AF25" s="415"/>
      <c r="AG25" s="416"/>
      <c r="AH25" s="411">
        <v>186</v>
      </c>
      <c r="AI25" s="412"/>
      <c r="AJ25" s="412"/>
      <c r="AK25" s="412"/>
      <c r="AL25" s="413"/>
      <c r="AM25" s="411">
        <v>514848</v>
      </c>
      <c r="AN25" s="412"/>
      <c r="AO25" s="412"/>
      <c r="AP25" s="412"/>
      <c r="AQ25" s="412"/>
      <c r="AR25" s="413"/>
      <c r="AS25" s="411">
        <v>2768</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5204441</v>
      </c>
      <c r="BO25" s="488"/>
      <c r="BP25" s="488"/>
      <c r="BQ25" s="488"/>
      <c r="BR25" s="488"/>
      <c r="BS25" s="488"/>
      <c r="BT25" s="488"/>
      <c r="BU25" s="489"/>
      <c r="BV25" s="487">
        <v>3137675</v>
      </c>
      <c r="BW25" s="488"/>
      <c r="BX25" s="488"/>
      <c r="BY25" s="488"/>
      <c r="BZ25" s="488"/>
      <c r="CA25" s="488"/>
      <c r="CB25" s="488"/>
      <c r="CC25" s="489"/>
      <c r="CD25" s="187"/>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4"/>
      <c r="B26" s="437"/>
      <c r="C26" s="438"/>
      <c r="D26" s="439"/>
      <c r="E26" s="414" t="s">
        <v>174</v>
      </c>
      <c r="F26" s="415"/>
      <c r="G26" s="415"/>
      <c r="H26" s="415"/>
      <c r="I26" s="415"/>
      <c r="J26" s="415"/>
      <c r="K26" s="416"/>
      <c r="L26" s="411">
        <v>1</v>
      </c>
      <c r="M26" s="412"/>
      <c r="N26" s="412"/>
      <c r="O26" s="412"/>
      <c r="P26" s="413"/>
      <c r="Q26" s="411">
        <v>6300</v>
      </c>
      <c r="R26" s="412"/>
      <c r="S26" s="412"/>
      <c r="T26" s="412"/>
      <c r="U26" s="412"/>
      <c r="V26" s="413"/>
      <c r="W26" s="501"/>
      <c r="X26" s="438"/>
      <c r="Y26" s="439"/>
      <c r="Z26" s="414" t="s">
        <v>175</v>
      </c>
      <c r="AA26" s="469"/>
      <c r="AB26" s="469"/>
      <c r="AC26" s="469"/>
      <c r="AD26" s="469"/>
      <c r="AE26" s="469"/>
      <c r="AF26" s="469"/>
      <c r="AG26" s="470"/>
      <c r="AH26" s="411">
        <v>60</v>
      </c>
      <c r="AI26" s="412"/>
      <c r="AJ26" s="412"/>
      <c r="AK26" s="412"/>
      <c r="AL26" s="413"/>
      <c r="AM26" s="411">
        <v>185880</v>
      </c>
      <c r="AN26" s="412"/>
      <c r="AO26" s="412"/>
      <c r="AP26" s="412"/>
      <c r="AQ26" s="412"/>
      <c r="AR26" s="413"/>
      <c r="AS26" s="411">
        <v>3098</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135</v>
      </c>
      <c r="BO26" s="459"/>
      <c r="BP26" s="459"/>
      <c r="BQ26" s="459"/>
      <c r="BR26" s="459"/>
      <c r="BS26" s="459"/>
      <c r="BT26" s="459"/>
      <c r="BU26" s="460"/>
      <c r="BV26" s="458" t="s">
        <v>135</v>
      </c>
      <c r="BW26" s="459"/>
      <c r="BX26" s="459"/>
      <c r="BY26" s="459"/>
      <c r="BZ26" s="459"/>
      <c r="CA26" s="459"/>
      <c r="CB26" s="459"/>
      <c r="CC26" s="460"/>
      <c r="CD26" s="187"/>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4"/>
      <c r="B27" s="437"/>
      <c r="C27" s="438"/>
      <c r="D27" s="439"/>
      <c r="E27" s="414" t="s">
        <v>177</v>
      </c>
      <c r="F27" s="415"/>
      <c r="G27" s="415"/>
      <c r="H27" s="415"/>
      <c r="I27" s="415"/>
      <c r="J27" s="415"/>
      <c r="K27" s="416"/>
      <c r="L27" s="411">
        <v>1</v>
      </c>
      <c r="M27" s="412"/>
      <c r="N27" s="412"/>
      <c r="O27" s="412"/>
      <c r="P27" s="413"/>
      <c r="Q27" s="411">
        <v>4270</v>
      </c>
      <c r="R27" s="412"/>
      <c r="S27" s="412"/>
      <c r="T27" s="412"/>
      <c r="U27" s="412"/>
      <c r="V27" s="413"/>
      <c r="W27" s="501"/>
      <c r="X27" s="438"/>
      <c r="Y27" s="439"/>
      <c r="Z27" s="414" t="s">
        <v>178</v>
      </c>
      <c r="AA27" s="415"/>
      <c r="AB27" s="415"/>
      <c r="AC27" s="415"/>
      <c r="AD27" s="415"/>
      <c r="AE27" s="415"/>
      <c r="AF27" s="415"/>
      <c r="AG27" s="416"/>
      <c r="AH27" s="411">
        <v>8</v>
      </c>
      <c r="AI27" s="412"/>
      <c r="AJ27" s="412"/>
      <c r="AK27" s="412"/>
      <c r="AL27" s="413"/>
      <c r="AM27" s="411">
        <v>30850</v>
      </c>
      <c r="AN27" s="412"/>
      <c r="AO27" s="412"/>
      <c r="AP27" s="412"/>
      <c r="AQ27" s="412"/>
      <c r="AR27" s="413"/>
      <c r="AS27" s="411">
        <v>3856</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135</v>
      </c>
      <c r="BO27" s="493"/>
      <c r="BP27" s="493"/>
      <c r="BQ27" s="493"/>
      <c r="BR27" s="493"/>
      <c r="BS27" s="493"/>
      <c r="BT27" s="493"/>
      <c r="BU27" s="494"/>
      <c r="BV27" s="492" t="s">
        <v>135</v>
      </c>
      <c r="BW27" s="493"/>
      <c r="BX27" s="493"/>
      <c r="BY27" s="493"/>
      <c r="BZ27" s="493"/>
      <c r="CA27" s="493"/>
      <c r="CB27" s="493"/>
      <c r="CC27" s="494"/>
      <c r="CD27" s="189"/>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4"/>
      <c r="B28" s="437"/>
      <c r="C28" s="438"/>
      <c r="D28" s="439"/>
      <c r="E28" s="414" t="s">
        <v>180</v>
      </c>
      <c r="F28" s="415"/>
      <c r="G28" s="415"/>
      <c r="H28" s="415"/>
      <c r="I28" s="415"/>
      <c r="J28" s="415"/>
      <c r="K28" s="416"/>
      <c r="L28" s="411">
        <v>1</v>
      </c>
      <c r="M28" s="412"/>
      <c r="N28" s="412"/>
      <c r="O28" s="412"/>
      <c r="P28" s="413"/>
      <c r="Q28" s="411">
        <v>3770</v>
      </c>
      <c r="R28" s="412"/>
      <c r="S28" s="412"/>
      <c r="T28" s="412"/>
      <c r="U28" s="412"/>
      <c r="V28" s="413"/>
      <c r="W28" s="501"/>
      <c r="X28" s="438"/>
      <c r="Y28" s="439"/>
      <c r="Z28" s="414" t="s">
        <v>181</v>
      </c>
      <c r="AA28" s="415"/>
      <c r="AB28" s="415"/>
      <c r="AC28" s="415"/>
      <c r="AD28" s="415"/>
      <c r="AE28" s="415"/>
      <c r="AF28" s="415"/>
      <c r="AG28" s="416"/>
      <c r="AH28" s="411" t="s">
        <v>135</v>
      </c>
      <c r="AI28" s="412"/>
      <c r="AJ28" s="412"/>
      <c r="AK28" s="412"/>
      <c r="AL28" s="413"/>
      <c r="AM28" s="411" t="s">
        <v>135</v>
      </c>
      <c r="AN28" s="412"/>
      <c r="AO28" s="412"/>
      <c r="AP28" s="412"/>
      <c r="AQ28" s="412"/>
      <c r="AR28" s="413"/>
      <c r="AS28" s="411" t="s">
        <v>135</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4332327</v>
      </c>
      <c r="BO28" s="488"/>
      <c r="BP28" s="488"/>
      <c r="BQ28" s="488"/>
      <c r="BR28" s="488"/>
      <c r="BS28" s="488"/>
      <c r="BT28" s="488"/>
      <c r="BU28" s="489"/>
      <c r="BV28" s="487">
        <v>2583233</v>
      </c>
      <c r="BW28" s="488"/>
      <c r="BX28" s="488"/>
      <c r="BY28" s="488"/>
      <c r="BZ28" s="488"/>
      <c r="CA28" s="488"/>
      <c r="CB28" s="488"/>
      <c r="CC28" s="489"/>
      <c r="CD28" s="187"/>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4"/>
      <c r="B29" s="437"/>
      <c r="C29" s="438"/>
      <c r="D29" s="439"/>
      <c r="E29" s="414" t="s">
        <v>183</v>
      </c>
      <c r="F29" s="415"/>
      <c r="G29" s="415"/>
      <c r="H29" s="415"/>
      <c r="I29" s="415"/>
      <c r="J29" s="415"/>
      <c r="K29" s="416"/>
      <c r="L29" s="411">
        <v>24</v>
      </c>
      <c r="M29" s="412"/>
      <c r="N29" s="412"/>
      <c r="O29" s="412"/>
      <c r="P29" s="413"/>
      <c r="Q29" s="411">
        <v>3607</v>
      </c>
      <c r="R29" s="412"/>
      <c r="S29" s="412"/>
      <c r="T29" s="412"/>
      <c r="U29" s="412"/>
      <c r="V29" s="413"/>
      <c r="W29" s="502"/>
      <c r="X29" s="503"/>
      <c r="Y29" s="504"/>
      <c r="Z29" s="414" t="s">
        <v>184</v>
      </c>
      <c r="AA29" s="415"/>
      <c r="AB29" s="415"/>
      <c r="AC29" s="415"/>
      <c r="AD29" s="415"/>
      <c r="AE29" s="415"/>
      <c r="AF29" s="415"/>
      <c r="AG29" s="416"/>
      <c r="AH29" s="411">
        <v>863</v>
      </c>
      <c r="AI29" s="412"/>
      <c r="AJ29" s="412"/>
      <c r="AK29" s="412"/>
      <c r="AL29" s="413"/>
      <c r="AM29" s="411">
        <v>2619790</v>
      </c>
      <c r="AN29" s="412"/>
      <c r="AO29" s="412"/>
      <c r="AP29" s="412"/>
      <c r="AQ29" s="412"/>
      <c r="AR29" s="413"/>
      <c r="AS29" s="411">
        <v>3036</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394431</v>
      </c>
      <c r="BO29" s="459"/>
      <c r="BP29" s="459"/>
      <c r="BQ29" s="459"/>
      <c r="BR29" s="459"/>
      <c r="BS29" s="459"/>
      <c r="BT29" s="459"/>
      <c r="BU29" s="460"/>
      <c r="BV29" s="458">
        <v>80298</v>
      </c>
      <c r="BW29" s="459"/>
      <c r="BX29" s="459"/>
      <c r="BY29" s="459"/>
      <c r="BZ29" s="459"/>
      <c r="CA29" s="459"/>
      <c r="CB29" s="459"/>
      <c r="CC29" s="460"/>
      <c r="CD29" s="189"/>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4"/>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96.3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10070084</v>
      </c>
      <c r="BO30" s="493"/>
      <c r="BP30" s="493"/>
      <c r="BQ30" s="493"/>
      <c r="BR30" s="493"/>
      <c r="BS30" s="493"/>
      <c r="BT30" s="493"/>
      <c r="BU30" s="494"/>
      <c r="BV30" s="492">
        <v>10108483</v>
      </c>
      <c r="BW30" s="493"/>
      <c r="BX30" s="493"/>
      <c r="BY30" s="493"/>
      <c r="BZ30" s="493"/>
      <c r="CA30" s="493"/>
      <c r="CB30" s="493"/>
      <c r="CC30" s="494"/>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197"/>
    </row>
    <row r="33" spans="1:113" ht="13.5" customHeight="1" x14ac:dyDescent="0.15">
      <c r="A33" s="174"/>
      <c r="B33" s="198"/>
      <c r="C33" s="410" t="s">
        <v>193</v>
      </c>
      <c r="D33" s="410"/>
      <c r="E33" s="409" t="s">
        <v>194</v>
      </c>
      <c r="F33" s="409"/>
      <c r="G33" s="409"/>
      <c r="H33" s="409"/>
      <c r="I33" s="409"/>
      <c r="J33" s="409"/>
      <c r="K33" s="409"/>
      <c r="L33" s="409"/>
      <c r="M33" s="409"/>
      <c r="N33" s="409"/>
      <c r="O33" s="409"/>
      <c r="P33" s="409"/>
      <c r="Q33" s="409"/>
      <c r="R33" s="409"/>
      <c r="S33" s="409"/>
      <c r="T33" s="199"/>
      <c r="U33" s="410" t="s">
        <v>193</v>
      </c>
      <c r="V33" s="410"/>
      <c r="W33" s="409" t="s">
        <v>195</v>
      </c>
      <c r="X33" s="409"/>
      <c r="Y33" s="409"/>
      <c r="Z33" s="409"/>
      <c r="AA33" s="409"/>
      <c r="AB33" s="409"/>
      <c r="AC33" s="409"/>
      <c r="AD33" s="409"/>
      <c r="AE33" s="409"/>
      <c r="AF33" s="409"/>
      <c r="AG33" s="409"/>
      <c r="AH33" s="409"/>
      <c r="AI33" s="409"/>
      <c r="AJ33" s="409"/>
      <c r="AK33" s="409"/>
      <c r="AL33" s="199"/>
      <c r="AM33" s="410" t="s">
        <v>193</v>
      </c>
      <c r="AN33" s="410"/>
      <c r="AO33" s="409" t="s">
        <v>194</v>
      </c>
      <c r="AP33" s="409"/>
      <c r="AQ33" s="409"/>
      <c r="AR33" s="409"/>
      <c r="AS33" s="409"/>
      <c r="AT33" s="409"/>
      <c r="AU33" s="409"/>
      <c r="AV33" s="409"/>
      <c r="AW33" s="409"/>
      <c r="AX33" s="409"/>
      <c r="AY33" s="409"/>
      <c r="AZ33" s="409"/>
      <c r="BA33" s="409"/>
      <c r="BB33" s="409"/>
      <c r="BC33" s="409"/>
      <c r="BD33" s="200"/>
      <c r="BE33" s="409" t="s">
        <v>196</v>
      </c>
      <c r="BF33" s="409"/>
      <c r="BG33" s="409" t="s">
        <v>197</v>
      </c>
      <c r="BH33" s="409"/>
      <c r="BI33" s="409"/>
      <c r="BJ33" s="409"/>
      <c r="BK33" s="409"/>
      <c r="BL33" s="409"/>
      <c r="BM33" s="409"/>
      <c r="BN33" s="409"/>
      <c r="BO33" s="409"/>
      <c r="BP33" s="409"/>
      <c r="BQ33" s="409"/>
      <c r="BR33" s="409"/>
      <c r="BS33" s="409"/>
      <c r="BT33" s="409"/>
      <c r="BU33" s="409"/>
      <c r="BV33" s="200"/>
      <c r="BW33" s="410" t="s">
        <v>196</v>
      </c>
      <c r="BX33" s="410"/>
      <c r="BY33" s="409" t="s">
        <v>198</v>
      </c>
      <c r="BZ33" s="409"/>
      <c r="CA33" s="409"/>
      <c r="CB33" s="409"/>
      <c r="CC33" s="409"/>
      <c r="CD33" s="409"/>
      <c r="CE33" s="409"/>
      <c r="CF33" s="409"/>
      <c r="CG33" s="409"/>
      <c r="CH33" s="409"/>
      <c r="CI33" s="409"/>
      <c r="CJ33" s="409"/>
      <c r="CK33" s="409"/>
      <c r="CL33" s="409"/>
      <c r="CM33" s="409"/>
      <c r="CN33" s="199"/>
      <c r="CO33" s="410" t="s">
        <v>193</v>
      </c>
      <c r="CP33" s="410"/>
      <c r="CQ33" s="409" t="s">
        <v>199</v>
      </c>
      <c r="CR33" s="409"/>
      <c r="CS33" s="409"/>
      <c r="CT33" s="409"/>
      <c r="CU33" s="409"/>
      <c r="CV33" s="409"/>
      <c r="CW33" s="409"/>
      <c r="CX33" s="409"/>
      <c r="CY33" s="409"/>
      <c r="CZ33" s="409"/>
      <c r="DA33" s="409"/>
      <c r="DB33" s="409"/>
      <c r="DC33" s="409"/>
      <c r="DD33" s="409"/>
      <c r="DE33" s="409"/>
      <c r="DF33" s="199"/>
      <c r="DG33" s="408" t="s">
        <v>200</v>
      </c>
      <c r="DH33" s="408"/>
      <c r="DI33" s="201"/>
    </row>
    <row r="34" spans="1:113" ht="32.25" customHeight="1" x14ac:dyDescent="0.15">
      <c r="A34" s="174"/>
      <c r="B34" s="198"/>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4"/>
      <c r="U34" s="406">
        <f>IF(W34="","",MAX(C34:D43)+1)</f>
        <v>6</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4"/>
      <c r="AM34" s="406">
        <f>IF(AO34="","",MAX(C34:D43,U34:V43)+1)</f>
        <v>9</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4"/>
      <c r="BE34" s="406">
        <f>IF(BG34="","",MAX(C34:D43,U34:V43,AM34:AN43)+1)</f>
        <v>12</v>
      </c>
      <c r="BF34" s="406"/>
      <c r="BG34" s="407" t="str">
        <f>IF('各会計、関係団体の財政状況及び健全化判断比率'!B34="","",'各会計、関係団体の財政状況及び健全化判断比率'!B34)</f>
        <v>スキー場運営特別会計</v>
      </c>
      <c r="BH34" s="407"/>
      <c r="BI34" s="407"/>
      <c r="BJ34" s="407"/>
      <c r="BK34" s="407"/>
      <c r="BL34" s="407"/>
      <c r="BM34" s="407"/>
      <c r="BN34" s="407"/>
      <c r="BO34" s="407"/>
      <c r="BP34" s="407"/>
      <c r="BQ34" s="407"/>
      <c r="BR34" s="407"/>
      <c r="BS34" s="407"/>
      <c r="BT34" s="407"/>
      <c r="BU34" s="407"/>
      <c r="BV34" s="174"/>
      <c r="BW34" s="406">
        <f>IF(BY34="","",MAX(C34:D43,U34:V43,AM34:AN43,BE34:BF43)+1)</f>
        <v>14</v>
      </c>
      <c r="BX34" s="406"/>
      <c r="BY34" s="407" t="str">
        <f>IF('各会計、関係団体の財政状況及び健全化判断比率'!B68="","",'各会計、関係団体の財政状況及び健全化判断比率'!B68)</f>
        <v>本荘由利広域市町村圏組合（一般会計）</v>
      </c>
      <c r="BZ34" s="407"/>
      <c r="CA34" s="407"/>
      <c r="CB34" s="407"/>
      <c r="CC34" s="407"/>
      <c r="CD34" s="407"/>
      <c r="CE34" s="407"/>
      <c r="CF34" s="407"/>
      <c r="CG34" s="407"/>
      <c r="CH34" s="407"/>
      <c r="CI34" s="407"/>
      <c r="CJ34" s="407"/>
      <c r="CK34" s="407"/>
      <c r="CL34" s="407"/>
      <c r="CM34" s="407"/>
      <c r="CN34" s="174"/>
      <c r="CO34" s="406">
        <f>IF(CQ34="","",MAX(C34:D43,U34:V43,AM34:AN43,BE34:BF43,BW34:BX43)+1)</f>
        <v>22</v>
      </c>
      <c r="CP34" s="406"/>
      <c r="CQ34" s="407" t="str">
        <f>IF('各会計、関係団体の財政状況及び健全化判断比率'!BS7="","",'各会計、関係団体の財政状況及び健全化判断比率'!BS7)</f>
        <v>鳥海高原ユースパーク</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1"/>
    </row>
    <row r="35" spans="1:113" ht="32.25" customHeight="1" x14ac:dyDescent="0.15">
      <c r="A35" s="174"/>
      <c r="B35" s="198"/>
      <c r="C35" s="406">
        <f>IF(E35="","",C34+1)</f>
        <v>2</v>
      </c>
      <c r="D35" s="406"/>
      <c r="E35" s="407" t="str">
        <f>IF('各会計、関係団体の財政状況及び健全化判断比率'!B8="","",'各会計、関係団体の財政状況及び健全化判断比率'!B8)</f>
        <v>診療所運営特別会計</v>
      </c>
      <c r="F35" s="407"/>
      <c r="G35" s="407"/>
      <c r="H35" s="407"/>
      <c r="I35" s="407"/>
      <c r="J35" s="407"/>
      <c r="K35" s="407"/>
      <c r="L35" s="407"/>
      <c r="M35" s="407"/>
      <c r="N35" s="407"/>
      <c r="O35" s="407"/>
      <c r="P35" s="407"/>
      <c r="Q35" s="407"/>
      <c r="R35" s="407"/>
      <c r="S35" s="407"/>
      <c r="T35" s="174"/>
      <c r="U35" s="406">
        <f>IF(W35="","",U34+1)</f>
        <v>7</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4"/>
      <c r="AM35" s="406">
        <f t="shared" ref="AM35:AM43" si="0">IF(AO35="","",AM34+1)</f>
        <v>10</v>
      </c>
      <c r="AN35" s="406"/>
      <c r="AO35" s="407" t="str">
        <f>IF('各会計、関係団体の財政状況及び健全化判断比率'!B32="","",'各会計、関係団体の財政状況及び健全化判断比率'!B32)</f>
        <v>ガス事業会計</v>
      </c>
      <c r="AP35" s="407"/>
      <c r="AQ35" s="407"/>
      <c r="AR35" s="407"/>
      <c r="AS35" s="407"/>
      <c r="AT35" s="407"/>
      <c r="AU35" s="407"/>
      <c r="AV35" s="407"/>
      <c r="AW35" s="407"/>
      <c r="AX35" s="407"/>
      <c r="AY35" s="407"/>
      <c r="AZ35" s="407"/>
      <c r="BA35" s="407"/>
      <c r="BB35" s="407"/>
      <c r="BC35" s="407"/>
      <c r="BD35" s="174"/>
      <c r="BE35" s="406">
        <f t="shared" ref="BE35:BE43" si="1">IF(BG35="","",BE34+1)</f>
        <v>13</v>
      </c>
      <c r="BF35" s="406"/>
      <c r="BG35" s="407" t="str">
        <f>IF('各会計、関係団体の財政状況及び健全化判断比率'!B35="","",'各会計、関係団体の財政状況及び健全化判断比率'!B35)</f>
        <v>一番堰まちづくり事業特別会計</v>
      </c>
      <c r="BH35" s="407"/>
      <c r="BI35" s="407"/>
      <c r="BJ35" s="407"/>
      <c r="BK35" s="407"/>
      <c r="BL35" s="407"/>
      <c r="BM35" s="407"/>
      <c r="BN35" s="407"/>
      <c r="BO35" s="407"/>
      <c r="BP35" s="407"/>
      <c r="BQ35" s="407"/>
      <c r="BR35" s="407"/>
      <c r="BS35" s="407"/>
      <c r="BT35" s="407"/>
      <c r="BU35" s="407"/>
      <c r="BV35" s="174"/>
      <c r="BW35" s="406">
        <f t="shared" ref="BW35:BW43" si="2">IF(BY35="","",BW34+1)</f>
        <v>15</v>
      </c>
      <c r="BX35" s="406"/>
      <c r="BY35" s="407" t="str">
        <f>IF('各会計、関係団体の財政状況及び健全化判断比率'!B69="","",'各会計、関係団体の財政状況及び健全化判断比率'!B69)</f>
        <v>本荘由利広域市町村圏組合（介護保険特別会計）</v>
      </c>
      <c r="BZ35" s="407"/>
      <c r="CA35" s="407"/>
      <c r="CB35" s="407"/>
      <c r="CC35" s="407"/>
      <c r="CD35" s="407"/>
      <c r="CE35" s="407"/>
      <c r="CF35" s="407"/>
      <c r="CG35" s="407"/>
      <c r="CH35" s="407"/>
      <c r="CI35" s="407"/>
      <c r="CJ35" s="407"/>
      <c r="CK35" s="407"/>
      <c r="CL35" s="407"/>
      <c r="CM35" s="407"/>
      <c r="CN35" s="174"/>
      <c r="CO35" s="406">
        <f t="shared" ref="CO35:CO43" si="3">IF(CQ35="","",CO34+1)</f>
        <v>23</v>
      </c>
      <c r="CP35" s="406"/>
      <c r="CQ35" s="407" t="str">
        <f>IF('各会計、関係団体の財政状況及び健全化判断比率'!BS8="","",'各会計、関係団体の財政状況及び健全化判断比率'!BS8)</f>
        <v>にしめ物産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1"/>
    </row>
    <row r="36" spans="1:113" ht="32.25" customHeight="1" x14ac:dyDescent="0.15">
      <c r="A36" s="174"/>
      <c r="B36" s="198"/>
      <c r="C36" s="406">
        <f>IF(E36="","",C35+1)</f>
        <v>3</v>
      </c>
      <c r="D36" s="406"/>
      <c r="E36" s="407" t="str">
        <f>IF('各会計、関係団体の財政状況及び健全化判断比率'!B9="","",'各会計、関係団体の財政状況及び健全化判断比率'!B9)</f>
        <v>受託施設休日応急診療所運営特別会計</v>
      </c>
      <c r="F36" s="407"/>
      <c r="G36" s="407"/>
      <c r="H36" s="407"/>
      <c r="I36" s="407"/>
      <c r="J36" s="407"/>
      <c r="K36" s="407"/>
      <c r="L36" s="407"/>
      <c r="M36" s="407"/>
      <c r="N36" s="407"/>
      <c r="O36" s="407"/>
      <c r="P36" s="407"/>
      <c r="Q36" s="407"/>
      <c r="R36" s="407"/>
      <c r="S36" s="407"/>
      <c r="T36" s="174"/>
      <c r="U36" s="406">
        <f t="shared" ref="U36:U43" si="4">IF(W36="","",U35+1)</f>
        <v>8</v>
      </c>
      <c r="V36" s="406"/>
      <c r="W36" s="407" t="str">
        <f>IF('各会計、関係団体の財政状況及び健全化判断比率'!B30="","",'各会計、関係団体の財政状況及び健全化判断比率'!B30)</f>
        <v>介護サービス事業特別会計</v>
      </c>
      <c r="X36" s="407"/>
      <c r="Y36" s="407"/>
      <c r="Z36" s="407"/>
      <c r="AA36" s="407"/>
      <c r="AB36" s="407"/>
      <c r="AC36" s="407"/>
      <c r="AD36" s="407"/>
      <c r="AE36" s="407"/>
      <c r="AF36" s="407"/>
      <c r="AG36" s="407"/>
      <c r="AH36" s="407"/>
      <c r="AI36" s="407"/>
      <c r="AJ36" s="407"/>
      <c r="AK36" s="407"/>
      <c r="AL36" s="174"/>
      <c r="AM36" s="406">
        <f t="shared" si="0"/>
        <v>11</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4"/>
      <c r="BE36" s="406" t="str">
        <f t="shared" si="1"/>
        <v/>
      </c>
      <c r="BF36" s="406"/>
      <c r="BG36" s="407"/>
      <c r="BH36" s="407"/>
      <c r="BI36" s="407"/>
      <c r="BJ36" s="407"/>
      <c r="BK36" s="407"/>
      <c r="BL36" s="407"/>
      <c r="BM36" s="407"/>
      <c r="BN36" s="407"/>
      <c r="BO36" s="407"/>
      <c r="BP36" s="407"/>
      <c r="BQ36" s="407"/>
      <c r="BR36" s="407"/>
      <c r="BS36" s="407"/>
      <c r="BT36" s="407"/>
      <c r="BU36" s="407"/>
      <c r="BV36" s="174"/>
      <c r="BW36" s="406">
        <f t="shared" si="2"/>
        <v>16</v>
      </c>
      <c r="BX36" s="406"/>
      <c r="BY36" s="407" t="str">
        <f>IF('各会計、関係団体の財政状況及び健全化判断比率'!B70="","",'各会計、関係団体の財政状況及び健全化判断比率'!B70)</f>
        <v>本荘由利広域市町村圏組合（特別養護老人ホーム特別会計）</v>
      </c>
      <c r="BZ36" s="407"/>
      <c r="CA36" s="407"/>
      <c r="CB36" s="407"/>
      <c r="CC36" s="407"/>
      <c r="CD36" s="407"/>
      <c r="CE36" s="407"/>
      <c r="CF36" s="407"/>
      <c r="CG36" s="407"/>
      <c r="CH36" s="407"/>
      <c r="CI36" s="407"/>
      <c r="CJ36" s="407"/>
      <c r="CK36" s="407"/>
      <c r="CL36" s="407"/>
      <c r="CM36" s="407"/>
      <c r="CN36" s="174"/>
      <c r="CO36" s="406">
        <f t="shared" si="3"/>
        <v>24</v>
      </c>
      <c r="CP36" s="406"/>
      <c r="CQ36" s="407" t="str">
        <f>IF('各会計、関係団体の財政状況及び健全化判断比率'!BS9="","",'各会計、関係団体の財政状況及び健全化判断比率'!BS9)</f>
        <v>フォレスタ鳥海</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1"/>
    </row>
    <row r="37" spans="1:113" ht="32.25" customHeight="1" x14ac:dyDescent="0.15">
      <c r="A37" s="174"/>
      <c r="B37" s="198"/>
      <c r="C37" s="406">
        <f>IF(E37="","",C36+1)</f>
        <v>4</v>
      </c>
      <c r="D37" s="406"/>
      <c r="E37" s="407" t="str">
        <f>IF('各会計、関係団体の財政状況及び健全化判断比率'!B10="","",'各会計、関係団体の財政状況及び健全化判断比率'!B10)</f>
        <v>情報センター特別会計</v>
      </c>
      <c r="F37" s="407"/>
      <c r="G37" s="407"/>
      <c r="H37" s="407"/>
      <c r="I37" s="407"/>
      <c r="J37" s="407"/>
      <c r="K37" s="407"/>
      <c r="L37" s="407"/>
      <c r="M37" s="407"/>
      <c r="N37" s="407"/>
      <c r="O37" s="407"/>
      <c r="P37" s="407"/>
      <c r="Q37" s="407"/>
      <c r="R37" s="407"/>
      <c r="S37" s="407"/>
      <c r="T37" s="174"/>
      <c r="U37" s="406" t="str">
        <f t="shared" si="4"/>
        <v/>
      </c>
      <c r="V37" s="406"/>
      <c r="W37" s="407"/>
      <c r="X37" s="407"/>
      <c r="Y37" s="407"/>
      <c r="Z37" s="407"/>
      <c r="AA37" s="407"/>
      <c r="AB37" s="407"/>
      <c r="AC37" s="407"/>
      <c r="AD37" s="407"/>
      <c r="AE37" s="407"/>
      <c r="AF37" s="407"/>
      <c r="AG37" s="407"/>
      <c r="AH37" s="407"/>
      <c r="AI37" s="407"/>
      <c r="AJ37" s="407"/>
      <c r="AK37" s="407"/>
      <c r="AL37" s="174"/>
      <c r="AM37" s="406" t="str">
        <f t="shared" si="0"/>
        <v/>
      </c>
      <c r="AN37" s="406"/>
      <c r="AO37" s="407"/>
      <c r="AP37" s="407"/>
      <c r="AQ37" s="407"/>
      <c r="AR37" s="407"/>
      <c r="AS37" s="407"/>
      <c r="AT37" s="407"/>
      <c r="AU37" s="407"/>
      <c r="AV37" s="407"/>
      <c r="AW37" s="407"/>
      <c r="AX37" s="407"/>
      <c r="AY37" s="407"/>
      <c r="AZ37" s="407"/>
      <c r="BA37" s="407"/>
      <c r="BB37" s="407"/>
      <c r="BC37" s="407"/>
      <c r="BD37" s="174"/>
      <c r="BE37" s="406" t="str">
        <f t="shared" si="1"/>
        <v/>
      </c>
      <c r="BF37" s="406"/>
      <c r="BG37" s="407"/>
      <c r="BH37" s="407"/>
      <c r="BI37" s="407"/>
      <c r="BJ37" s="407"/>
      <c r="BK37" s="407"/>
      <c r="BL37" s="407"/>
      <c r="BM37" s="407"/>
      <c r="BN37" s="407"/>
      <c r="BO37" s="407"/>
      <c r="BP37" s="407"/>
      <c r="BQ37" s="407"/>
      <c r="BR37" s="407"/>
      <c r="BS37" s="407"/>
      <c r="BT37" s="407"/>
      <c r="BU37" s="407"/>
      <c r="BV37" s="174"/>
      <c r="BW37" s="406">
        <f t="shared" si="2"/>
        <v>17</v>
      </c>
      <c r="BX37" s="406"/>
      <c r="BY37" s="407" t="str">
        <f>IF('各会計、関係団体の財政状況及び健全化判断比率'!B71="","",'各会計、関係団体の財政状況及び健全化判断比率'!B71)</f>
        <v>秋田県市町村総合事務組合（一般会計）</v>
      </c>
      <c r="BZ37" s="407"/>
      <c r="CA37" s="407"/>
      <c r="CB37" s="407"/>
      <c r="CC37" s="407"/>
      <c r="CD37" s="407"/>
      <c r="CE37" s="407"/>
      <c r="CF37" s="407"/>
      <c r="CG37" s="407"/>
      <c r="CH37" s="407"/>
      <c r="CI37" s="407"/>
      <c r="CJ37" s="407"/>
      <c r="CK37" s="407"/>
      <c r="CL37" s="407"/>
      <c r="CM37" s="407"/>
      <c r="CN37" s="174"/>
      <c r="CO37" s="406">
        <f t="shared" si="3"/>
        <v>25</v>
      </c>
      <c r="CP37" s="406"/>
      <c r="CQ37" s="407" t="str">
        <f>IF('各会計、関係団体の財政状況及び健全化判断比率'!BS10="","",'各会計、関係団体の財政状況及び健全化判断比率'!BS10)</f>
        <v>ほっといん鳥海</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1"/>
    </row>
    <row r="38" spans="1:113" ht="32.25" customHeight="1" x14ac:dyDescent="0.15">
      <c r="A38" s="174"/>
      <c r="B38" s="198"/>
      <c r="C38" s="406">
        <f t="shared" ref="C38:C43" si="5">IF(E38="","",C37+1)</f>
        <v>5</v>
      </c>
      <c r="D38" s="406"/>
      <c r="E38" s="407" t="str">
        <f>IF('各会計、関係団体の財政状況及び健全化判断比率'!B11="","",'各会計、関係団体の財政状況及び健全化判断比率'!B11)</f>
        <v>奨学資金特別会計</v>
      </c>
      <c r="F38" s="407"/>
      <c r="G38" s="407"/>
      <c r="H38" s="407"/>
      <c r="I38" s="407"/>
      <c r="J38" s="407"/>
      <c r="K38" s="407"/>
      <c r="L38" s="407"/>
      <c r="M38" s="407"/>
      <c r="N38" s="407"/>
      <c r="O38" s="407"/>
      <c r="P38" s="407"/>
      <c r="Q38" s="407"/>
      <c r="R38" s="407"/>
      <c r="S38" s="407"/>
      <c r="T38" s="174"/>
      <c r="U38" s="406" t="str">
        <f t="shared" si="4"/>
        <v/>
      </c>
      <c r="V38" s="406"/>
      <c r="W38" s="407"/>
      <c r="X38" s="407"/>
      <c r="Y38" s="407"/>
      <c r="Z38" s="407"/>
      <c r="AA38" s="407"/>
      <c r="AB38" s="407"/>
      <c r="AC38" s="407"/>
      <c r="AD38" s="407"/>
      <c r="AE38" s="407"/>
      <c r="AF38" s="407"/>
      <c r="AG38" s="407"/>
      <c r="AH38" s="407"/>
      <c r="AI38" s="407"/>
      <c r="AJ38" s="407"/>
      <c r="AK38" s="407"/>
      <c r="AL38" s="174"/>
      <c r="AM38" s="406" t="str">
        <f t="shared" si="0"/>
        <v/>
      </c>
      <c r="AN38" s="406"/>
      <c r="AO38" s="407"/>
      <c r="AP38" s="407"/>
      <c r="AQ38" s="407"/>
      <c r="AR38" s="407"/>
      <c r="AS38" s="407"/>
      <c r="AT38" s="407"/>
      <c r="AU38" s="407"/>
      <c r="AV38" s="407"/>
      <c r="AW38" s="407"/>
      <c r="AX38" s="407"/>
      <c r="AY38" s="407"/>
      <c r="AZ38" s="407"/>
      <c r="BA38" s="407"/>
      <c r="BB38" s="407"/>
      <c r="BC38" s="407"/>
      <c r="BD38" s="174"/>
      <c r="BE38" s="406" t="str">
        <f t="shared" si="1"/>
        <v/>
      </c>
      <c r="BF38" s="406"/>
      <c r="BG38" s="407"/>
      <c r="BH38" s="407"/>
      <c r="BI38" s="407"/>
      <c r="BJ38" s="407"/>
      <c r="BK38" s="407"/>
      <c r="BL38" s="407"/>
      <c r="BM38" s="407"/>
      <c r="BN38" s="407"/>
      <c r="BO38" s="407"/>
      <c r="BP38" s="407"/>
      <c r="BQ38" s="407"/>
      <c r="BR38" s="407"/>
      <c r="BS38" s="407"/>
      <c r="BT38" s="407"/>
      <c r="BU38" s="407"/>
      <c r="BV38" s="174"/>
      <c r="BW38" s="406">
        <f t="shared" si="2"/>
        <v>18</v>
      </c>
      <c r="BX38" s="406"/>
      <c r="BY38" s="407" t="str">
        <f>IF('各会計、関係団体の財政状況及び健全化判断比率'!B72="","",'各会計、関係団体の財政状況及び健全化判断比率'!B72)</f>
        <v>秋田県市町村総合事務組合（交通災害共済事業等特別会計）</v>
      </c>
      <c r="BZ38" s="407"/>
      <c r="CA38" s="407"/>
      <c r="CB38" s="407"/>
      <c r="CC38" s="407"/>
      <c r="CD38" s="407"/>
      <c r="CE38" s="407"/>
      <c r="CF38" s="407"/>
      <c r="CG38" s="407"/>
      <c r="CH38" s="407"/>
      <c r="CI38" s="407"/>
      <c r="CJ38" s="407"/>
      <c r="CK38" s="407"/>
      <c r="CL38" s="407"/>
      <c r="CM38" s="407"/>
      <c r="CN38" s="174"/>
      <c r="CO38" s="406">
        <f t="shared" si="3"/>
        <v>26</v>
      </c>
      <c r="CP38" s="406"/>
      <c r="CQ38" s="407" t="str">
        <f>IF('各会計、関係団体の財政状況及び健全化判断比率'!BS11="","",'各会計、関係団体の財政状況及び健全化判断比率'!BS11)</f>
        <v>黄桜の里</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1"/>
    </row>
    <row r="39" spans="1:113" ht="32.25" customHeight="1" x14ac:dyDescent="0.15">
      <c r="A39" s="174"/>
      <c r="B39" s="198"/>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4"/>
      <c r="U39" s="406" t="str">
        <f t="shared" si="4"/>
        <v/>
      </c>
      <c r="V39" s="406"/>
      <c r="W39" s="407"/>
      <c r="X39" s="407"/>
      <c r="Y39" s="407"/>
      <c r="Z39" s="407"/>
      <c r="AA39" s="407"/>
      <c r="AB39" s="407"/>
      <c r="AC39" s="407"/>
      <c r="AD39" s="407"/>
      <c r="AE39" s="407"/>
      <c r="AF39" s="407"/>
      <c r="AG39" s="407"/>
      <c r="AH39" s="407"/>
      <c r="AI39" s="407"/>
      <c r="AJ39" s="407"/>
      <c r="AK39" s="407"/>
      <c r="AL39" s="174"/>
      <c r="AM39" s="406" t="str">
        <f t="shared" si="0"/>
        <v/>
      </c>
      <c r="AN39" s="406"/>
      <c r="AO39" s="407"/>
      <c r="AP39" s="407"/>
      <c r="AQ39" s="407"/>
      <c r="AR39" s="407"/>
      <c r="AS39" s="407"/>
      <c r="AT39" s="407"/>
      <c r="AU39" s="407"/>
      <c r="AV39" s="407"/>
      <c r="AW39" s="407"/>
      <c r="AX39" s="407"/>
      <c r="AY39" s="407"/>
      <c r="AZ39" s="407"/>
      <c r="BA39" s="407"/>
      <c r="BB39" s="407"/>
      <c r="BC39" s="407"/>
      <c r="BD39" s="174"/>
      <c r="BE39" s="406" t="str">
        <f t="shared" si="1"/>
        <v/>
      </c>
      <c r="BF39" s="406"/>
      <c r="BG39" s="407"/>
      <c r="BH39" s="407"/>
      <c r="BI39" s="407"/>
      <c r="BJ39" s="407"/>
      <c r="BK39" s="407"/>
      <c r="BL39" s="407"/>
      <c r="BM39" s="407"/>
      <c r="BN39" s="407"/>
      <c r="BO39" s="407"/>
      <c r="BP39" s="407"/>
      <c r="BQ39" s="407"/>
      <c r="BR39" s="407"/>
      <c r="BS39" s="407"/>
      <c r="BT39" s="407"/>
      <c r="BU39" s="407"/>
      <c r="BV39" s="174"/>
      <c r="BW39" s="406">
        <f t="shared" si="2"/>
        <v>19</v>
      </c>
      <c r="BX39" s="406"/>
      <c r="BY39" s="407" t="str">
        <f>IF('各会計、関係団体の財政状況及び健全化判断比率'!B73="","",'各会計、関係団体の財政状況及び健全化判断比率'!B73)</f>
        <v>秋田県市町村会館管理組合（一般会計）</v>
      </c>
      <c r="BZ39" s="407"/>
      <c r="CA39" s="407"/>
      <c r="CB39" s="407"/>
      <c r="CC39" s="407"/>
      <c r="CD39" s="407"/>
      <c r="CE39" s="407"/>
      <c r="CF39" s="407"/>
      <c r="CG39" s="407"/>
      <c r="CH39" s="407"/>
      <c r="CI39" s="407"/>
      <c r="CJ39" s="407"/>
      <c r="CK39" s="407"/>
      <c r="CL39" s="407"/>
      <c r="CM39" s="407"/>
      <c r="CN39" s="174"/>
      <c r="CO39" s="406">
        <f t="shared" si="3"/>
        <v>27</v>
      </c>
      <c r="CP39" s="406"/>
      <c r="CQ39" s="407" t="str">
        <f>IF('各会計、関係団体の財政状況及び健全化判断比率'!BS12="","",'各会計、関係団体の財政状況及び健全化判断比率'!BS12)</f>
        <v>大内町交流センター</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1"/>
    </row>
    <row r="40" spans="1:113" ht="32.25" customHeight="1" x14ac:dyDescent="0.15">
      <c r="A40" s="174"/>
      <c r="B40" s="198"/>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4"/>
      <c r="U40" s="406" t="str">
        <f t="shared" si="4"/>
        <v/>
      </c>
      <c r="V40" s="406"/>
      <c r="W40" s="407"/>
      <c r="X40" s="407"/>
      <c r="Y40" s="407"/>
      <c r="Z40" s="407"/>
      <c r="AA40" s="407"/>
      <c r="AB40" s="407"/>
      <c r="AC40" s="407"/>
      <c r="AD40" s="407"/>
      <c r="AE40" s="407"/>
      <c r="AF40" s="407"/>
      <c r="AG40" s="407"/>
      <c r="AH40" s="407"/>
      <c r="AI40" s="407"/>
      <c r="AJ40" s="407"/>
      <c r="AK40" s="407"/>
      <c r="AL40" s="174"/>
      <c r="AM40" s="406" t="str">
        <f t="shared" si="0"/>
        <v/>
      </c>
      <c r="AN40" s="406"/>
      <c r="AO40" s="407"/>
      <c r="AP40" s="407"/>
      <c r="AQ40" s="407"/>
      <c r="AR40" s="407"/>
      <c r="AS40" s="407"/>
      <c r="AT40" s="407"/>
      <c r="AU40" s="407"/>
      <c r="AV40" s="407"/>
      <c r="AW40" s="407"/>
      <c r="AX40" s="407"/>
      <c r="AY40" s="407"/>
      <c r="AZ40" s="407"/>
      <c r="BA40" s="407"/>
      <c r="BB40" s="407"/>
      <c r="BC40" s="407"/>
      <c r="BD40" s="174"/>
      <c r="BE40" s="406" t="str">
        <f t="shared" si="1"/>
        <v/>
      </c>
      <c r="BF40" s="406"/>
      <c r="BG40" s="407"/>
      <c r="BH40" s="407"/>
      <c r="BI40" s="407"/>
      <c r="BJ40" s="407"/>
      <c r="BK40" s="407"/>
      <c r="BL40" s="407"/>
      <c r="BM40" s="407"/>
      <c r="BN40" s="407"/>
      <c r="BO40" s="407"/>
      <c r="BP40" s="407"/>
      <c r="BQ40" s="407"/>
      <c r="BR40" s="407"/>
      <c r="BS40" s="407"/>
      <c r="BT40" s="407"/>
      <c r="BU40" s="407"/>
      <c r="BV40" s="174"/>
      <c r="BW40" s="406">
        <f t="shared" si="2"/>
        <v>20</v>
      </c>
      <c r="BX40" s="406"/>
      <c r="BY40" s="407" t="str">
        <f>IF('各会計、関係団体の財政状況及び健全化判断比率'!B74="","",'各会計、関係団体の財政状況及び健全化判断比率'!B74)</f>
        <v>秋田県後期高齢者医療広域連合（一般会計）</v>
      </c>
      <c r="BZ40" s="407"/>
      <c r="CA40" s="407"/>
      <c r="CB40" s="407"/>
      <c r="CC40" s="407"/>
      <c r="CD40" s="407"/>
      <c r="CE40" s="407"/>
      <c r="CF40" s="407"/>
      <c r="CG40" s="407"/>
      <c r="CH40" s="407"/>
      <c r="CI40" s="407"/>
      <c r="CJ40" s="407"/>
      <c r="CK40" s="407"/>
      <c r="CL40" s="407"/>
      <c r="CM40" s="407"/>
      <c r="CN40" s="174"/>
      <c r="CO40" s="406">
        <f t="shared" si="3"/>
        <v>28</v>
      </c>
      <c r="CP40" s="406"/>
      <c r="CQ40" s="407" t="str">
        <f>IF('各会計、関係団体の財政状況及び健全化判断比率'!BS13="","",'各会計、関係団体の財政状況及び健全化判断比率'!BS13)</f>
        <v>岩城</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1"/>
    </row>
    <row r="41" spans="1:113" ht="32.25" customHeight="1" x14ac:dyDescent="0.15">
      <c r="A41" s="174"/>
      <c r="B41" s="198"/>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4"/>
      <c r="U41" s="406" t="str">
        <f t="shared" si="4"/>
        <v/>
      </c>
      <c r="V41" s="406"/>
      <c r="W41" s="407"/>
      <c r="X41" s="407"/>
      <c r="Y41" s="407"/>
      <c r="Z41" s="407"/>
      <c r="AA41" s="407"/>
      <c r="AB41" s="407"/>
      <c r="AC41" s="407"/>
      <c r="AD41" s="407"/>
      <c r="AE41" s="407"/>
      <c r="AF41" s="407"/>
      <c r="AG41" s="407"/>
      <c r="AH41" s="407"/>
      <c r="AI41" s="407"/>
      <c r="AJ41" s="407"/>
      <c r="AK41" s="407"/>
      <c r="AL41" s="174"/>
      <c r="AM41" s="406" t="str">
        <f t="shared" si="0"/>
        <v/>
      </c>
      <c r="AN41" s="406"/>
      <c r="AO41" s="407"/>
      <c r="AP41" s="407"/>
      <c r="AQ41" s="407"/>
      <c r="AR41" s="407"/>
      <c r="AS41" s="407"/>
      <c r="AT41" s="407"/>
      <c r="AU41" s="407"/>
      <c r="AV41" s="407"/>
      <c r="AW41" s="407"/>
      <c r="AX41" s="407"/>
      <c r="AY41" s="407"/>
      <c r="AZ41" s="407"/>
      <c r="BA41" s="407"/>
      <c r="BB41" s="407"/>
      <c r="BC41" s="407"/>
      <c r="BD41" s="174"/>
      <c r="BE41" s="406" t="str">
        <f t="shared" si="1"/>
        <v/>
      </c>
      <c r="BF41" s="406"/>
      <c r="BG41" s="407"/>
      <c r="BH41" s="407"/>
      <c r="BI41" s="407"/>
      <c r="BJ41" s="407"/>
      <c r="BK41" s="407"/>
      <c r="BL41" s="407"/>
      <c r="BM41" s="407"/>
      <c r="BN41" s="407"/>
      <c r="BO41" s="407"/>
      <c r="BP41" s="407"/>
      <c r="BQ41" s="407"/>
      <c r="BR41" s="407"/>
      <c r="BS41" s="407"/>
      <c r="BT41" s="407"/>
      <c r="BU41" s="407"/>
      <c r="BV41" s="174"/>
      <c r="BW41" s="406">
        <f t="shared" si="2"/>
        <v>21</v>
      </c>
      <c r="BX41" s="406"/>
      <c r="BY41" s="407" t="str">
        <f>IF('各会計、関係団体の財政状況及び健全化判断比率'!B75="","",'各会計、関係団体の財政状況及び健全化判断比率'!B75)</f>
        <v>秋田県後期高齢者医療広域連合（後期高齢者医療特別会計）</v>
      </c>
      <c r="BZ41" s="407"/>
      <c r="CA41" s="407"/>
      <c r="CB41" s="407"/>
      <c r="CC41" s="407"/>
      <c r="CD41" s="407"/>
      <c r="CE41" s="407"/>
      <c r="CF41" s="407"/>
      <c r="CG41" s="407"/>
      <c r="CH41" s="407"/>
      <c r="CI41" s="407"/>
      <c r="CJ41" s="407"/>
      <c r="CK41" s="407"/>
      <c r="CL41" s="407"/>
      <c r="CM41" s="407"/>
      <c r="CN41" s="174"/>
      <c r="CO41" s="406">
        <f t="shared" si="3"/>
        <v>29</v>
      </c>
      <c r="CP41" s="406"/>
      <c r="CQ41" s="407" t="str">
        <f>IF('各会計、関係団体の財政状況及び健全化判断比率'!BS14="","",'各会計、関係団体の財政状況及び健全化判断比率'!BS14)</f>
        <v>由利高原鉄道</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1"/>
    </row>
    <row r="42" spans="1:113" ht="32.25" customHeight="1" x14ac:dyDescent="0.15">
      <c r="B42" s="198"/>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4"/>
      <c r="U42" s="406" t="str">
        <f t="shared" si="4"/>
        <v/>
      </c>
      <c r="V42" s="406"/>
      <c r="W42" s="407"/>
      <c r="X42" s="407"/>
      <c r="Y42" s="407"/>
      <c r="Z42" s="407"/>
      <c r="AA42" s="407"/>
      <c r="AB42" s="407"/>
      <c r="AC42" s="407"/>
      <c r="AD42" s="407"/>
      <c r="AE42" s="407"/>
      <c r="AF42" s="407"/>
      <c r="AG42" s="407"/>
      <c r="AH42" s="407"/>
      <c r="AI42" s="407"/>
      <c r="AJ42" s="407"/>
      <c r="AK42" s="407"/>
      <c r="AL42" s="174"/>
      <c r="AM42" s="406" t="str">
        <f t="shared" si="0"/>
        <v/>
      </c>
      <c r="AN42" s="406"/>
      <c r="AO42" s="407"/>
      <c r="AP42" s="407"/>
      <c r="AQ42" s="407"/>
      <c r="AR42" s="407"/>
      <c r="AS42" s="407"/>
      <c r="AT42" s="407"/>
      <c r="AU42" s="407"/>
      <c r="AV42" s="407"/>
      <c r="AW42" s="407"/>
      <c r="AX42" s="407"/>
      <c r="AY42" s="407"/>
      <c r="AZ42" s="407"/>
      <c r="BA42" s="407"/>
      <c r="BB42" s="407"/>
      <c r="BC42" s="407"/>
      <c r="BD42" s="174"/>
      <c r="BE42" s="406" t="str">
        <f t="shared" si="1"/>
        <v/>
      </c>
      <c r="BF42" s="406"/>
      <c r="BG42" s="407"/>
      <c r="BH42" s="407"/>
      <c r="BI42" s="407"/>
      <c r="BJ42" s="407"/>
      <c r="BK42" s="407"/>
      <c r="BL42" s="407"/>
      <c r="BM42" s="407"/>
      <c r="BN42" s="407"/>
      <c r="BO42" s="407"/>
      <c r="BP42" s="407"/>
      <c r="BQ42" s="407"/>
      <c r="BR42" s="407"/>
      <c r="BS42" s="407"/>
      <c r="BT42" s="407"/>
      <c r="BU42" s="407"/>
      <c r="BV42" s="174"/>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4"/>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1"/>
    </row>
    <row r="43" spans="1:113" ht="32.25" customHeight="1" x14ac:dyDescent="0.15">
      <c r="B43" s="198"/>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4"/>
      <c r="U43" s="406" t="str">
        <f t="shared" si="4"/>
        <v/>
      </c>
      <c r="V43" s="406"/>
      <c r="W43" s="407"/>
      <c r="X43" s="407"/>
      <c r="Y43" s="407"/>
      <c r="Z43" s="407"/>
      <c r="AA43" s="407"/>
      <c r="AB43" s="407"/>
      <c r="AC43" s="407"/>
      <c r="AD43" s="407"/>
      <c r="AE43" s="407"/>
      <c r="AF43" s="407"/>
      <c r="AG43" s="407"/>
      <c r="AH43" s="407"/>
      <c r="AI43" s="407"/>
      <c r="AJ43" s="407"/>
      <c r="AK43" s="407"/>
      <c r="AL43" s="174"/>
      <c r="AM43" s="406" t="str">
        <f t="shared" si="0"/>
        <v/>
      </c>
      <c r="AN43" s="406"/>
      <c r="AO43" s="407"/>
      <c r="AP43" s="407"/>
      <c r="AQ43" s="407"/>
      <c r="AR43" s="407"/>
      <c r="AS43" s="407"/>
      <c r="AT43" s="407"/>
      <c r="AU43" s="407"/>
      <c r="AV43" s="407"/>
      <c r="AW43" s="407"/>
      <c r="AX43" s="407"/>
      <c r="AY43" s="407"/>
      <c r="AZ43" s="407"/>
      <c r="BA43" s="407"/>
      <c r="BB43" s="407"/>
      <c r="BC43" s="407"/>
      <c r="BD43" s="174"/>
      <c r="BE43" s="406" t="str">
        <f t="shared" si="1"/>
        <v/>
      </c>
      <c r="BF43" s="406"/>
      <c r="BG43" s="407"/>
      <c r="BH43" s="407"/>
      <c r="BI43" s="407"/>
      <c r="BJ43" s="407"/>
      <c r="BK43" s="407"/>
      <c r="BL43" s="407"/>
      <c r="BM43" s="407"/>
      <c r="BN43" s="407"/>
      <c r="BO43" s="407"/>
      <c r="BP43" s="407"/>
      <c r="BQ43" s="407"/>
      <c r="BR43" s="407"/>
      <c r="BS43" s="407"/>
      <c r="BT43" s="407"/>
      <c r="BU43" s="407"/>
      <c r="BV43" s="174"/>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4"/>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201</v>
      </c>
      <c r="E46" s="403" t="s">
        <v>202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3" t="s">
        <v>575</v>
      </c>
    </row>
    <row r="54" spans="5:113" x14ac:dyDescent="0.15"/>
    <row r="55" spans="5:113" x14ac:dyDescent="0.15"/>
    <row r="56" spans="5:113" x14ac:dyDescent="0.15"/>
  </sheetData>
  <sheetProtection algorithmName="SHA-512" hashValue="VTzN5pAB4m5T2rcyR+ILJ8lyYUBZr/mYfsyEL24DI/6B1epIvklBiv+ayw1gMeZP90QhtvFYJmILj7meMHUf5w==" saltValue="fmXHdswemTllU9tiGz8vP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559</v>
      </c>
      <c r="D34" s="1215"/>
      <c r="E34" s="1216"/>
      <c r="F34" s="32">
        <v>5.95</v>
      </c>
      <c r="G34" s="33">
        <v>6.78</v>
      </c>
      <c r="H34" s="33">
        <v>7.55</v>
      </c>
      <c r="I34" s="33">
        <v>7.48</v>
      </c>
      <c r="J34" s="34">
        <v>7.46</v>
      </c>
      <c r="K34" s="22"/>
      <c r="L34" s="22"/>
      <c r="M34" s="22"/>
      <c r="N34" s="22"/>
      <c r="O34" s="22"/>
      <c r="P34" s="22"/>
    </row>
    <row r="35" spans="1:16" ht="39" customHeight="1" x14ac:dyDescent="0.15">
      <c r="A35" s="22"/>
      <c r="B35" s="35"/>
      <c r="C35" s="1209" t="s">
        <v>560</v>
      </c>
      <c r="D35" s="1210"/>
      <c r="E35" s="1211"/>
      <c r="F35" s="36" t="s">
        <v>509</v>
      </c>
      <c r="G35" s="37" t="s">
        <v>509</v>
      </c>
      <c r="H35" s="37" t="s">
        <v>509</v>
      </c>
      <c r="I35" s="37">
        <v>1.28</v>
      </c>
      <c r="J35" s="38">
        <v>2.6</v>
      </c>
      <c r="K35" s="22"/>
      <c r="L35" s="22"/>
      <c r="M35" s="22"/>
      <c r="N35" s="22"/>
      <c r="O35" s="22"/>
      <c r="P35" s="22"/>
    </row>
    <row r="36" spans="1:16" ht="39" customHeight="1" x14ac:dyDescent="0.15">
      <c r="A36" s="22"/>
      <c r="B36" s="35"/>
      <c r="C36" s="1209" t="s">
        <v>561</v>
      </c>
      <c r="D36" s="1210"/>
      <c r="E36" s="1211"/>
      <c r="F36" s="36">
        <v>7.11</v>
      </c>
      <c r="G36" s="37">
        <v>6.69</v>
      </c>
      <c r="H36" s="37">
        <v>5.81</v>
      </c>
      <c r="I36" s="37">
        <v>5.79</v>
      </c>
      <c r="J36" s="38">
        <v>0.9</v>
      </c>
      <c r="K36" s="22"/>
      <c r="L36" s="22"/>
      <c r="M36" s="22"/>
      <c r="N36" s="22"/>
      <c r="O36" s="22"/>
      <c r="P36" s="22"/>
    </row>
    <row r="37" spans="1:16" ht="39" customHeight="1" x14ac:dyDescent="0.15">
      <c r="A37" s="22"/>
      <c r="B37" s="35"/>
      <c r="C37" s="1209" t="s">
        <v>562</v>
      </c>
      <c r="D37" s="1210"/>
      <c r="E37" s="1211"/>
      <c r="F37" s="36">
        <v>2.09</v>
      </c>
      <c r="G37" s="37">
        <v>0.27</v>
      </c>
      <c r="H37" s="37">
        <v>0.68</v>
      </c>
      <c r="I37" s="37">
        <v>0.35</v>
      </c>
      <c r="J37" s="38">
        <v>0.38</v>
      </c>
      <c r="K37" s="22"/>
      <c r="L37" s="22"/>
      <c r="M37" s="22"/>
      <c r="N37" s="22"/>
      <c r="O37" s="22"/>
      <c r="P37" s="22"/>
    </row>
    <row r="38" spans="1:16" ht="39" customHeight="1" x14ac:dyDescent="0.15">
      <c r="A38" s="22"/>
      <c r="B38" s="35"/>
      <c r="C38" s="1209" t="s">
        <v>563</v>
      </c>
      <c r="D38" s="1210"/>
      <c r="E38" s="1211"/>
      <c r="F38" s="36">
        <v>0.24</v>
      </c>
      <c r="G38" s="37">
        <v>0.19</v>
      </c>
      <c r="H38" s="37">
        <v>0.27</v>
      </c>
      <c r="I38" s="37">
        <v>0.28999999999999998</v>
      </c>
      <c r="J38" s="38">
        <v>0.12</v>
      </c>
      <c r="K38" s="22"/>
      <c r="L38" s="22"/>
      <c r="M38" s="22"/>
      <c r="N38" s="22"/>
      <c r="O38" s="22"/>
      <c r="P38" s="22"/>
    </row>
    <row r="39" spans="1:16" ht="39" customHeight="1" x14ac:dyDescent="0.15">
      <c r="A39" s="22"/>
      <c r="B39" s="35"/>
      <c r="C39" s="1209" t="s">
        <v>564</v>
      </c>
      <c r="D39" s="1210"/>
      <c r="E39" s="1211"/>
      <c r="F39" s="36">
        <v>7.0000000000000007E-2</v>
      </c>
      <c r="G39" s="37">
        <v>0.05</v>
      </c>
      <c r="H39" s="37">
        <v>0.08</v>
      </c>
      <c r="I39" s="37">
        <v>0.14000000000000001</v>
      </c>
      <c r="J39" s="38">
        <v>0.08</v>
      </c>
      <c r="K39" s="22"/>
      <c r="L39" s="22"/>
      <c r="M39" s="22"/>
      <c r="N39" s="22"/>
      <c r="O39" s="22"/>
      <c r="P39" s="22"/>
    </row>
    <row r="40" spans="1:16" ht="39" customHeight="1" x14ac:dyDescent="0.15">
      <c r="A40" s="22"/>
      <c r="B40" s="35"/>
      <c r="C40" s="1209" t="s">
        <v>565</v>
      </c>
      <c r="D40" s="1210"/>
      <c r="E40" s="1211"/>
      <c r="F40" s="36">
        <v>0.04</v>
      </c>
      <c r="G40" s="37">
        <v>0.04</v>
      </c>
      <c r="H40" s="37">
        <v>0.04</v>
      </c>
      <c r="I40" s="37">
        <v>0.05</v>
      </c>
      <c r="J40" s="38">
        <v>0.04</v>
      </c>
      <c r="K40" s="22"/>
      <c r="L40" s="22"/>
      <c r="M40" s="22"/>
      <c r="N40" s="22"/>
      <c r="O40" s="22"/>
      <c r="P40" s="22"/>
    </row>
    <row r="41" spans="1:16" ht="39" customHeight="1" x14ac:dyDescent="0.15">
      <c r="A41" s="22"/>
      <c r="B41" s="35"/>
      <c r="C41" s="1209" t="s">
        <v>566</v>
      </c>
      <c r="D41" s="1210"/>
      <c r="E41" s="1211"/>
      <c r="F41" s="36">
        <v>0.01</v>
      </c>
      <c r="G41" s="37">
        <v>0.01</v>
      </c>
      <c r="H41" s="37">
        <v>0.06</v>
      </c>
      <c r="I41" s="37">
        <v>0.01</v>
      </c>
      <c r="J41" s="38">
        <v>0.03</v>
      </c>
      <c r="K41" s="22"/>
      <c r="L41" s="22"/>
      <c r="M41" s="22"/>
      <c r="N41" s="22"/>
      <c r="O41" s="22"/>
      <c r="P41" s="22"/>
    </row>
    <row r="42" spans="1:16" ht="39" customHeight="1" x14ac:dyDescent="0.15">
      <c r="A42" s="22"/>
      <c r="B42" s="39"/>
      <c r="C42" s="1209" t="s">
        <v>567</v>
      </c>
      <c r="D42" s="1210"/>
      <c r="E42" s="1211"/>
      <c r="F42" s="36" t="s">
        <v>509</v>
      </c>
      <c r="G42" s="37" t="s">
        <v>509</v>
      </c>
      <c r="H42" s="37" t="s">
        <v>509</v>
      </c>
      <c r="I42" s="37" t="s">
        <v>509</v>
      </c>
      <c r="J42" s="38" t="s">
        <v>509</v>
      </c>
      <c r="K42" s="22"/>
      <c r="L42" s="22"/>
      <c r="M42" s="22"/>
      <c r="N42" s="22"/>
      <c r="O42" s="22"/>
      <c r="P42" s="22"/>
    </row>
    <row r="43" spans="1:16" ht="39" customHeight="1" thickBot="1" x14ac:dyDescent="0.2">
      <c r="A43" s="22"/>
      <c r="B43" s="40"/>
      <c r="C43" s="1212" t="s">
        <v>568</v>
      </c>
      <c r="D43" s="1213"/>
      <c r="E43" s="1214"/>
      <c r="F43" s="41">
        <v>0.17</v>
      </c>
      <c r="G43" s="42">
        <v>0.15</v>
      </c>
      <c r="H43" s="42">
        <v>0.16</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5xdu9G4DHxZN1PeHrb2HcG7lIVMp9oMdoiHFcbKWf1HVOF3Glkt82vR41Rr0JfBNXHAu6zFgjDXjX/ETHUdVg==" saltValue="nDQCxbsfuWwbDxJPSfdR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6323</v>
      </c>
      <c r="L45" s="60">
        <v>6406</v>
      </c>
      <c r="M45" s="60">
        <v>6124</v>
      </c>
      <c r="N45" s="60">
        <v>6121</v>
      </c>
      <c r="O45" s="61">
        <v>6505</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509</v>
      </c>
      <c r="L46" s="64" t="s">
        <v>509</v>
      </c>
      <c r="M46" s="64" t="s">
        <v>509</v>
      </c>
      <c r="N46" s="64" t="s">
        <v>509</v>
      </c>
      <c r="O46" s="65" t="s">
        <v>509</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509</v>
      </c>
      <c r="L47" s="64" t="s">
        <v>509</v>
      </c>
      <c r="M47" s="64" t="s">
        <v>509</v>
      </c>
      <c r="N47" s="64" t="s">
        <v>509</v>
      </c>
      <c r="O47" s="65" t="s">
        <v>509</v>
      </c>
      <c r="P47" s="48"/>
      <c r="Q47" s="48"/>
      <c r="R47" s="48"/>
      <c r="S47" s="48"/>
      <c r="T47" s="48"/>
      <c r="U47" s="48"/>
    </row>
    <row r="48" spans="1:21" ht="30.75" customHeight="1" x14ac:dyDescent="0.15">
      <c r="A48" s="48"/>
      <c r="B48" s="1237"/>
      <c r="C48" s="1238"/>
      <c r="D48" s="62"/>
      <c r="E48" s="1219" t="s">
        <v>14</v>
      </c>
      <c r="F48" s="1219"/>
      <c r="G48" s="1219"/>
      <c r="H48" s="1219"/>
      <c r="I48" s="1219"/>
      <c r="J48" s="1220"/>
      <c r="K48" s="63">
        <v>2651</v>
      </c>
      <c r="L48" s="64">
        <v>2747</v>
      </c>
      <c r="M48" s="64">
        <v>2662</v>
      </c>
      <c r="N48" s="64">
        <v>2418</v>
      </c>
      <c r="O48" s="65">
        <v>2475</v>
      </c>
      <c r="P48" s="48"/>
      <c r="Q48" s="48"/>
      <c r="R48" s="48"/>
      <c r="S48" s="48"/>
      <c r="T48" s="48"/>
      <c r="U48" s="48"/>
    </row>
    <row r="49" spans="1:21" ht="30.75" customHeight="1" x14ac:dyDescent="0.15">
      <c r="A49" s="48"/>
      <c r="B49" s="1237"/>
      <c r="C49" s="1238"/>
      <c r="D49" s="62"/>
      <c r="E49" s="1219" t="s">
        <v>15</v>
      </c>
      <c r="F49" s="1219"/>
      <c r="G49" s="1219"/>
      <c r="H49" s="1219"/>
      <c r="I49" s="1219"/>
      <c r="J49" s="1220"/>
      <c r="K49" s="63">
        <v>64</v>
      </c>
      <c r="L49" s="64">
        <v>51</v>
      </c>
      <c r="M49" s="64">
        <v>51</v>
      </c>
      <c r="N49" s="64">
        <v>45</v>
      </c>
      <c r="O49" s="65">
        <v>33</v>
      </c>
      <c r="P49" s="48"/>
      <c r="Q49" s="48"/>
      <c r="R49" s="48"/>
      <c r="S49" s="48"/>
      <c r="T49" s="48"/>
      <c r="U49" s="48"/>
    </row>
    <row r="50" spans="1:21" ht="30.75" customHeight="1" x14ac:dyDescent="0.15">
      <c r="A50" s="48"/>
      <c r="B50" s="1237"/>
      <c r="C50" s="1238"/>
      <c r="D50" s="62"/>
      <c r="E50" s="1219" t="s">
        <v>16</v>
      </c>
      <c r="F50" s="1219"/>
      <c r="G50" s="1219"/>
      <c r="H50" s="1219"/>
      <c r="I50" s="1219"/>
      <c r="J50" s="1220"/>
      <c r="K50" s="63">
        <v>9</v>
      </c>
      <c r="L50" s="64">
        <v>8</v>
      </c>
      <c r="M50" s="64">
        <v>7</v>
      </c>
      <c r="N50" s="64">
        <v>6</v>
      </c>
      <c r="O50" s="65">
        <v>5</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509</v>
      </c>
      <c r="L51" s="64">
        <v>1</v>
      </c>
      <c r="M51" s="64">
        <v>0</v>
      </c>
      <c r="N51" s="64">
        <v>0</v>
      </c>
      <c r="O51" s="65">
        <v>0</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6708</v>
      </c>
      <c r="L52" s="64">
        <v>6779</v>
      </c>
      <c r="M52" s="64">
        <v>6569</v>
      </c>
      <c r="N52" s="64">
        <v>6341</v>
      </c>
      <c r="O52" s="65">
        <v>6393</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2339</v>
      </c>
      <c r="L53" s="69">
        <v>2434</v>
      </c>
      <c r="M53" s="69">
        <v>2275</v>
      </c>
      <c r="N53" s="69">
        <v>2249</v>
      </c>
      <c r="O53" s="70">
        <v>2625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5" t="s">
        <v>24</v>
      </c>
      <c r="C57" s="1226"/>
      <c r="D57" s="1229" t="s">
        <v>25</v>
      </c>
      <c r="E57" s="1230"/>
      <c r="F57" s="1230"/>
      <c r="G57" s="1230"/>
      <c r="H57" s="1230"/>
      <c r="I57" s="1230"/>
      <c r="J57" s="1231"/>
      <c r="K57" s="83" t="s">
        <v>576</v>
      </c>
      <c r="L57" s="84" t="s">
        <v>576</v>
      </c>
      <c r="M57" s="84" t="s">
        <v>576</v>
      </c>
      <c r="N57" s="84" t="s">
        <v>576</v>
      </c>
      <c r="O57" s="85" t="s">
        <v>576</v>
      </c>
    </row>
    <row r="58" spans="1:21" ht="31.5" customHeight="1" thickBot="1" x14ac:dyDescent="0.2">
      <c r="B58" s="1227"/>
      <c r="C58" s="1228"/>
      <c r="D58" s="1232" t="s">
        <v>26</v>
      </c>
      <c r="E58" s="1233"/>
      <c r="F58" s="1233"/>
      <c r="G58" s="1233"/>
      <c r="H58" s="1233"/>
      <c r="I58" s="1233"/>
      <c r="J58" s="1234"/>
      <c r="K58" s="86" t="s">
        <v>576</v>
      </c>
      <c r="L58" s="87" t="s">
        <v>576</v>
      </c>
      <c r="M58" s="87" t="s">
        <v>576</v>
      </c>
      <c r="N58" s="87" t="s">
        <v>576</v>
      </c>
      <c r="O58" s="88" t="s">
        <v>576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kSsyfg7WfcQuScPGu3tlCPOsPigUMxmnwMOet+c7mDr9X4GXDZQfwpwpGRxXTlsvPWm9iZT/sHka3RQQta2Q==" saltValue="16HQvkzVMUOddBQQ3vWn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55" t="s">
        <v>29</v>
      </c>
      <c r="C41" s="1256"/>
      <c r="D41" s="102"/>
      <c r="E41" s="1257" t="s">
        <v>30</v>
      </c>
      <c r="F41" s="1257"/>
      <c r="G41" s="1257"/>
      <c r="H41" s="1258"/>
      <c r="I41" s="354">
        <v>70950</v>
      </c>
      <c r="J41" s="355">
        <v>70926</v>
      </c>
      <c r="K41" s="355">
        <v>69338</v>
      </c>
      <c r="L41" s="355">
        <v>67978</v>
      </c>
      <c r="M41" s="356">
        <v>66720</v>
      </c>
    </row>
    <row r="42" spans="2:13" ht="27.75" customHeight="1" x14ac:dyDescent="0.15">
      <c r="B42" s="1245"/>
      <c r="C42" s="1246"/>
      <c r="D42" s="103"/>
      <c r="E42" s="1249" t="s">
        <v>31</v>
      </c>
      <c r="F42" s="1249"/>
      <c r="G42" s="1249"/>
      <c r="H42" s="1250"/>
      <c r="I42" s="357">
        <v>19</v>
      </c>
      <c r="J42" s="358">
        <v>14</v>
      </c>
      <c r="K42" s="358">
        <v>8</v>
      </c>
      <c r="L42" s="358">
        <v>5</v>
      </c>
      <c r="M42" s="359">
        <v>4</v>
      </c>
    </row>
    <row r="43" spans="2:13" ht="27.75" customHeight="1" x14ac:dyDescent="0.15">
      <c r="B43" s="1245"/>
      <c r="C43" s="1246"/>
      <c r="D43" s="103"/>
      <c r="E43" s="1249" t="s">
        <v>32</v>
      </c>
      <c r="F43" s="1249"/>
      <c r="G43" s="1249"/>
      <c r="H43" s="1250"/>
      <c r="I43" s="357">
        <v>35987</v>
      </c>
      <c r="J43" s="358">
        <v>34812</v>
      </c>
      <c r="K43" s="358">
        <v>34171</v>
      </c>
      <c r="L43" s="358">
        <v>33016</v>
      </c>
      <c r="M43" s="359">
        <v>32067</v>
      </c>
    </row>
    <row r="44" spans="2:13" ht="27.75" customHeight="1" x14ac:dyDescent="0.15">
      <c r="B44" s="1245"/>
      <c r="C44" s="1246"/>
      <c r="D44" s="103"/>
      <c r="E44" s="1249" t="s">
        <v>33</v>
      </c>
      <c r="F44" s="1249"/>
      <c r="G44" s="1249"/>
      <c r="H44" s="1250"/>
      <c r="I44" s="357">
        <v>176</v>
      </c>
      <c r="J44" s="358">
        <v>127</v>
      </c>
      <c r="K44" s="358">
        <v>77</v>
      </c>
      <c r="L44" s="358">
        <v>33</v>
      </c>
      <c r="M44" s="359" t="s">
        <v>509</v>
      </c>
    </row>
    <row r="45" spans="2:13" ht="27.75" customHeight="1" x14ac:dyDescent="0.15">
      <c r="B45" s="1245"/>
      <c r="C45" s="1246"/>
      <c r="D45" s="103"/>
      <c r="E45" s="1249" t="s">
        <v>34</v>
      </c>
      <c r="F45" s="1249"/>
      <c r="G45" s="1249"/>
      <c r="H45" s="1250"/>
      <c r="I45" s="357">
        <v>6528</v>
      </c>
      <c r="J45" s="358">
        <v>6170</v>
      </c>
      <c r="K45" s="358">
        <v>6167</v>
      </c>
      <c r="L45" s="358">
        <v>5979</v>
      </c>
      <c r="M45" s="359">
        <v>6057</v>
      </c>
    </row>
    <row r="46" spans="2:13" ht="27.75" customHeight="1" x14ac:dyDescent="0.15">
      <c r="B46" s="1245"/>
      <c r="C46" s="1246"/>
      <c r="D46" s="104"/>
      <c r="E46" s="1249" t="s">
        <v>35</v>
      </c>
      <c r="F46" s="1249"/>
      <c r="G46" s="1249"/>
      <c r="H46" s="1250"/>
      <c r="I46" s="357">
        <v>3</v>
      </c>
      <c r="J46" s="358">
        <v>14</v>
      </c>
      <c r="K46" s="358">
        <v>14</v>
      </c>
      <c r="L46" s="358">
        <v>8</v>
      </c>
      <c r="M46" s="359">
        <v>8</v>
      </c>
    </row>
    <row r="47" spans="2:13" ht="27.75" customHeight="1" x14ac:dyDescent="0.15">
      <c r="B47" s="1245"/>
      <c r="C47" s="1246"/>
      <c r="D47" s="105"/>
      <c r="E47" s="1259" t="s">
        <v>36</v>
      </c>
      <c r="F47" s="1260"/>
      <c r="G47" s="1260"/>
      <c r="H47" s="1261"/>
      <c r="I47" s="357" t="s">
        <v>509</v>
      </c>
      <c r="J47" s="358" t="s">
        <v>509</v>
      </c>
      <c r="K47" s="358" t="s">
        <v>509</v>
      </c>
      <c r="L47" s="358" t="s">
        <v>509</v>
      </c>
      <c r="M47" s="359" t="s">
        <v>509</v>
      </c>
    </row>
    <row r="48" spans="2:13" ht="27.75" customHeight="1" x14ac:dyDescent="0.15">
      <c r="B48" s="1245"/>
      <c r="C48" s="1246"/>
      <c r="D48" s="103"/>
      <c r="E48" s="1249" t="s">
        <v>37</v>
      </c>
      <c r="F48" s="1249"/>
      <c r="G48" s="1249"/>
      <c r="H48" s="1250"/>
      <c r="I48" s="357" t="s">
        <v>509</v>
      </c>
      <c r="J48" s="358" t="s">
        <v>509</v>
      </c>
      <c r="K48" s="358" t="s">
        <v>509</v>
      </c>
      <c r="L48" s="358" t="s">
        <v>509</v>
      </c>
      <c r="M48" s="359" t="s">
        <v>509</v>
      </c>
    </row>
    <row r="49" spans="2:13" ht="27.75" customHeight="1" x14ac:dyDescent="0.15">
      <c r="B49" s="1247"/>
      <c r="C49" s="1248"/>
      <c r="D49" s="103"/>
      <c r="E49" s="1249" t="s">
        <v>38</v>
      </c>
      <c r="F49" s="1249"/>
      <c r="G49" s="1249"/>
      <c r="H49" s="1250"/>
      <c r="I49" s="357" t="s">
        <v>509</v>
      </c>
      <c r="J49" s="358" t="s">
        <v>509</v>
      </c>
      <c r="K49" s="358" t="s">
        <v>509</v>
      </c>
      <c r="L49" s="358" t="s">
        <v>509</v>
      </c>
      <c r="M49" s="359" t="s">
        <v>509</v>
      </c>
    </row>
    <row r="50" spans="2:13" ht="27.75" customHeight="1" x14ac:dyDescent="0.15">
      <c r="B50" s="1243" t="s">
        <v>39</v>
      </c>
      <c r="C50" s="1244"/>
      <c r="D50" s="106"/>
      <c r="E50" s="1249" t="s">
        <v>40</v>
      </c>
      <c r="F50" s="1249"/>
      <c r="G50" s="1249"/>
      <c r="H50" s="1250"/>
      <c r="I50" s="357">
        <v>12859</v>
      </c>
      <c r="J50" s="358">
        <v>13161</v>
      </c>
      <c r="K50" s="358">
        <v>13622</v>
      </c>
      <c r="L50" s="358">
        <v>12989</v>
      </c>
      <c r="M50" s="359">
        <v>14628</v>
      </c>
    </row>
    <row r="51" spans="2:13" ht="27.75" customHeight="1" x14ac:dyDescent="0.15">
      <c r="B51" s="1245"/>
      <c r="C51" s="1246"/>
      <c r="D51" s="103"/>
      <c r="E51" s="1249" t="s">
        <v>41</v>
      </c>
      <c r="F51" s="1249"/>
      <c r="G51" s="1249"/>
      <c r="H51" s="1250"/>
      <c r="I51" s="357">
        <v>1975</v>
      </c>
      <c r="J51" s="358">
        <v>1912</v>
      </c>
      <c r="K51" s="358">
        <v>1733</v>
      </c>
      <c r="L51" s="358">
        <v>1391</v>
      </c>
      <c r="M51" s="359">
        <v>965</v>
      </c>
    </row>
    <row r="52" spans="2:13" ht="27.75" customHeight="1" x14ac:dyDescent="0.15">
      <c r="B52" s="1247"/>
      <c r="C52" s="1248"/>
      <c r="D52" s="103"/>
      <c r="E52" s="1249" t="s">
        <v>42</v>
      </c>
      <c r="F52" s="1249"/>
      <c r="G52" s="1249"/>
      <c r="H52" s="1250"/>
      <c r="I52" s="357">
        <v>75179</v>
      </c>
      <c r="J52" s="358">
        <v>73308</v>
      </c>
      <c r="K52" s="358">
        <v>71340</v>
      </c>
      <c r="L52" s="358">
        <v>69549</v>
      </c>
      <c r="M52" s="359">
        <v>67983</v>
      </c>
    </row>
    <row r="53" spans="2:13" ht="27.75" customHeight="1" thickBot="1" x14ac:dyDescent="0.2">
      <c r="B53" s="1251" t="s">
        <v>43</v>
      </c>
      <c r="C53" s="1252"/>
      <c r="D53" s="107"/>
      <c r="E53" s="1253" t="s">
        <v>44</v>
      </c>
      <c r="F53" s="1253"/>
      <c r="G53" s="1253"/>
      <c r="H53" s="1254"/>
      <c r="I53" s="360">
        <v>23650</v>
      </c>
      <c r="J53" s="361">
        <v>23682</v>
      </c>
      <c r="K53" s="361">
        <v>23080</v>
      </c>
      <c r="L53" s="361">
        <v>23090</v>
      </c>
      <c r="M53" s="362">
        <v>21278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8PZq4ufW4AVqvc7NAE21b5YPt6ZAXxgohvdFycNoqDb/i5LTQ4TQc0dfb+giK13sAxjRSAhesnvU++XNAt4m4w==" saltValue="p6EMyoxRPM5qMxHI66fZ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0" t="s">
        <v>47</v>
      </c>
      <c r="D55" s="1270"/>
      <c r="E55" s="1271"/>
      <c r="F55" s="119">
        <v>2872</v>
      </c>
      <c r="G55" s="119">
        <v>2583</v>
      </c>
      <c r="H55" s="120">
        <v>4332</v>
      </c>
    </row>
    <row r="56" spans="2:8" ht="52.5" customHeight="1" x14ac:dyDescent="0.15">
      <c r="B56" s="121"/>
      <c r="C56" s="1272" t="s">
        <v>48</v>
      </c>
      <c r="D56" s="1272"/>
      <c r="E56" s="1273"/>
      <c r="F56" s="122">
        <v>330</v>
      </c>
      <c r="G56" s="122">
        <v>80</v>
      </c>
      <c r="H56" s="123">
        <v>394</v>
      </c>
    </row>
    <row r="57" spans="2:8" ht="53.25" customHeight="1" x14ac:dyDescent="0.15">
      <c r="B57" s="121"/>
      <c r="C57" s="1274" t="s">
        <v>49</v>
      </c>
      <c r="D57" s="1274"/>
      <c r="E57" s="1275"/>
      <c r="F57" s="124">
        <v>10248</v>
      </c>
      <c r="G57" s="124">
        <v>10108</v>
      </c>
      <c r="H57" s="125">
        <v>10070</v>
      </c>
    </row>
    <row r="58" spans="2:8" ht="45.75" customHeight="1" x14ac:dyDescent="0.15">
      <c r="B58" s="126"/>
      <c r="C58" s="1262" t="s">
        <v>594</v>
      </c>
      <c r="D58" s="1263"/>
      <c r="E58" s="1264"/>
      <c r="F58" s="363">
        <v>3454</v>
      </c>
      <c r="G58" s="363">
        <v>3684</v>
      </c>
      <c r="H58" s="364">
        <v>3914</v>
      </c>
    </row>
    <row r="59" spans="2:8" ht="45.75" customHeight="1" x14ac:dyDescent="0.15">
      <c r="B59" s="126"/>
      <c r="C59" s="1262" t="s">
        <v>595</v>
      </c>
      <c r="D59" s="1263"/>
      <c r="E59" s="1264"/>
      <c r="F59" s="363">
        <v>2472</v>
      </c>
      <c r="G59" s="363">
        <v>2180</v>
      </c>
      <c r="H59" s="364">
        <v>1945</v>
      </c>
    </row>
    <row r="60" spans="2:8" ht="45.75" customHeight="1" x14ac:dyDescent="0.15">
      <c r="B60" s="126"/>
      <c r="C60" s="1262" t="s">
        <v>596</v>
      </c>
      <c r="D60" s="1263"/>
      <c r="E60" s="1264"/>
      <c r="F60" s="363">
        <v>1950</v>
      </c>
      <c r="G60" s="363">
        <v>1389</v>
      </c>
      <c r="H60" s="364">
        <v>1182</v>
      </c>
    </row>
    <row r="61" spans="2:8" ht="45.75" customHeight="1" x14ac:dyDescent="0.15">
      <c r="B61" s="126"/>
      <c r="C61" s="1262" t="s">
        <v>597</v>
      </c>
      <c r="D61" s="1263"/>
      <c r="E61" s="1264"/>
      <c r="F61" s="363">
        <v>1237</v>
      </c>
      <c r="G61" s="363">
        <v>1107</v>
      </c>
      <c r="H61" s="364">
        <v>977</v>
      </c>
    </row>
    <row r="62" spans="2:8" ht="45.75" customHeight="1" thickBot="1" x14ac:dyDescent="0.2">
      <c r="B62" s="127"/>
      <c r="C62" s="1265" t="s">
        <v>598</v>
      </c>
      <c r="D62" s="1266"/>
      <c r="E62" s="1267"/>
      <c r="F62" s="365" t="s">
        <v>576</v>
      </c>
      <c r="G62" s="365">
        <v>464</v>
      </c>
      <c r="H62" s="366">
        <v>470</v>
      </c>
    </row>
    <row r="63" spans="2:8" ht="52.5" customHeight="1" thickBot="1" x14ac:dyDescent="0.2">
      <c r="B63" s="128"/>
      <c r="C63" s="1268" t="s">
        <v>50</v>
      </c>
      <c r="D63" s="1268"/>
      <c r="E63" s="1269"/>
      <c r="F63" s="129">
        <v>13450</v>
      </c>
      <c r="G63" s="129">
        <v>12772</v>
      </c>
      <c r="H63" s="130">
        <v>14797</v>
      </c>
    </row>
    <row r="64" spans="2:8" x14ac:dyDescent="0.15"/>
  </sheetData>
  <sheetProtection algorithmName="SHA-512" hashValue="G3lboeHbB8QsXbcBRL+2aBd1XMt5yyU9P6ShZO+wbQVerS3N1jcchZ6aIckrR8DDnMAzvpSBYbQ3/HMoGzuF8Q==" saltValue="9UTO1yVIRcbBAVefvFJq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D123-207B-4A0A-B5B3-6DCAB839050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8"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8"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8"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8"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8"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8"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8"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8"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8"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8"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8"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8"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8"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8"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8"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608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601</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602</v>
      </c>
      <c r="AO51" s="1281"/>
      <c r="AP51" s="1281"/>
      <c r="AQ51" s="1281"/>
      <c r="AR51" s="1281"/>
      <c r="AS51" s="1281"/>
      <c r="AT51" s="1281"/>
      <c r="AU51" s="1281"/>
      <c r="AV51" s="1281"/>
      <c r="AW51" s="1281"/>
      <c r="AX51" s="1281"/>
      <c r="AY51" s="1281"/>
      <c r="AZ51" s="1281"/>
      <c r="BA51" s="1281"/>
      <c r="BB51" s="1281" t="s">
        <v>603</v>
      </c>
      <c r="BC51" s="1281"/>
      <c r="BD51" s="1281"/>
      <c r="BE51" s="1281"/>
      <c r="BF51" s="1281"/>
      <c r="BG51" s="1281"/>
      <c r="BH51" s="1281"/>
      <c r="BI51" s="1281"/>
      <c r="BJ51" s="1281"/>
      <c r="BK51" s="1281"/>
      <c r="BL51" s="1281"/>
      <c r="BM51" s="1281"/>
      <c r="BN51" s="1281"/>
      <c r="BO51" s="1281"/>
      <c r="BP51" s="1278">
        <v>106.3</v>
      </c>
      <c r="BQ51" s="1278"/>
      <c r="BR51" s="1278"/>
      <c r="BS51" s="1278"/>
      <c r="BT51" s="1278"/>
      <c r="BU51" s="1278"/>
      <c r="BV51" s="1278"/>
      <c r="BW51" s="1278"/>
      <c r="BX51" s="1278">
        <v>108.5</v>
      </c>
      <c r="BY51" s="1278"/>
      <c r="BZ51" s="1278"/>
      <c r="CA51" s="1278"/>
      <c r="CB51" s="1278"/>
      <c r="CC51" s="1278"/>
      <c r="CD51" s="1278"/>
      <c r="CE51" s="1278"/>
      <c r="CF51" s="1278">
        <v>107</v>
      </c>
      <c r="CG51" s="1278"/>
      <c r="CH51" s="1278"/>
      <c r="CI51" s="1278"/>
      <c r="CJ51" s="1278"/>
      <c r="CK51" s="1278"/>
      <c r="CL51" s="1278"/>
      <c r="CM51" s="1278"/>
      <c r="CN51" s="1278">
        <v>105.3</v>
      </c>
      <c r="CO51" s="1278"/>
      <c r="CP51" s="1278"/>
      <c r="CQ51" s="1278"/>
      <c r="CR51" s="1278"/>
      <c r="CS51" s="1278"/>
      <c r="CT51" s="1278"/>
      <c r="CU51" s="1278"/>
      <c r="CV51" s="1278">
        <v>93.5</v>
      </c>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604</v>
      </c>
      <c r="BC53" s="1281"/>
      <c r="BD53" s="1281"/>
      <c r="BE53" s="1281"/>
      <c r="BF53" s="1281"/>
      <c r="BG53" s="1281"/>
      <c r="BH53" s="1281"/>
      <c r="BI53" s="1281"/>
      <c r="BJ53" s="1281"/>
      <c r="BK53" s="1281"/>
      <c r="BL53" s="1281"/>
      <c r="BM53" s="1281"/>
      <c r="BN53" s="1281"/>
      <c r="BO53" s="1281"/>
      <c r="BP53" s="1278">
        <v>74.7</v>
      </c>
      <c r="BQ53" s="1278"/>
      <c r="BR53" s="1278"/>
      <c r="BS53" s="1278"/>
      <c r="BT53" s="1278"/>
      <c r="BU53" s="1278"/>
      <c r="BV53" s="1278"/>
      <c r="BW53" s="1278"/>
      <c r="BX53" s="1278">
        <v>73.599999999999994</v>
      </c>
      <c r="BY53" s="1278"/>
      <c r="BZ53" s="1278"/>
      <c r="CA53" s="1278"/>
      <c r="CB53" s="1278"/>
      <c r="CC53" s="1278"/>
      <c r="CD53" s="1278"/>
      <c r="CE53" s="1278"/>
      <c r="CF53" s="1278">
        <v>56.7</v>
      </c>
      <c r="CG53" s="1278"/>
      <c r="CH53" s="1278"/>
      <c r="CI53" s="1278"/>
      <c r="CJ53" s="1278"/>
      <c r="CK53" s="1278"/>
      <c r="CL53" s="1278"/>
      <c r="CM53" s="1278"/>
      <c r="CN53" s="1278">
        <v>58.8</v>
      </c>
      <c r="CO53" s="1278"/>
      <c r="CP53" s="1278"/>
      <c r="CQ53" s="1278"/>
      <c r="CR53" s="1278"/>
      <c r="CS53" s="1278"/>
      <c r="CT53" s="1278"/>
      <c r="CU53" s="1278"/>
      <c r="CV53" s="1278">
        <v>60.1</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605</v>
      </c>
      <c r="AO55" s="1282"/>
      <c r="AP55" s="1282"/>
      <c r="AQ55" s="1282"/>
      <c r="AR55" s="1282"/>
      <c r="AS55" s="1282"/>
      <c r="AT55" s="1282"/>
      <c r="AU55" s="1282"/>
      <c r="AV55" s="1282"/>
      <c r="AW55" s="1282"/>
      <c r="AX55" s="1282"/>
      <c r="AY55" s="1282"/>
      <c r="AZ55" s="1282"/>
      <c r="BA55" s="1282"/>
      <c r="BB55" s="1281" t="s">
        <v>603</v>
      </c>
      <c r="BC55" s="1281"/>
      <c r="BD55" s="1281"/>
      <c r="BE55" s="1281"/>
      <c r="BF55" s="1281"/>
      <c r="BG55" s="1281"/>
      <c r="BH55" s="1281"/>
      <c r="BI55" s="1281"/>
      <c r="BJ55" s="1281"/>
      <c r="BK55" s="1281"/>
      <c r="BL55" s="1281"/>
      <c r="BM55" s="1281"/>
      <c r="BN55" s="1281"/>
      <c r="BO55" s="1281"/>
      <c r="BP55" s="1278">
        <v>30.2</v>
      </c>
      <c r="BQ55" s="1278"/>
      <c r="BR55" s="1278"/>
      <c r="BS55" s="1278"/>
      <c r="BT55" s="1278"/>
      <c r="BU55" s="1278"/>
      <c r="BV55" s="1278"/>
      <c r="BW55" s="1278"/>
      <c r="BX55" s="1278">
        <v>25.4</v>
      </c>
      <c r="BY55" s="1278"/>
      <c r="BZ55" s="1278"/>
      <c r="CA55" s="1278"/>
      <c r="CB55" s="1278"/>
      <c r="CC55" s="1278"/>
      <c r="CD55" s="1278"/>
      <c r="CE55" s="1278"/>
      <c r="CF55" s="1278">
        <v>23</v>
      </c>
      <c r="CG55" s="1278"/>
      <c r="CH55" s="1278"/>
      <c r="CI55" s="1278"/>
      <c r="CJ55" s="1278"/>
      <c r="CK55" s="1278"/>
      <c r="CL55" s="1278"/>
      <c r="CM55" s="1278"/>
      <c r="CN55" s="1278">
        <v>28</v>
      </c>
      <c r="CO55" s="1278"/>
      <c r="CP55" s="1278"/>
      <c r="CQ55" s="1278"/>
      <c r="CR55" s="1278"/>
      <c r="CS55" s="1278"/>
      <c r="CT55" s="1278"/>
      <c r="CU55" s="1278"/>
      <c r="CV55" s="1278">
        <v>19.2</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604</v>
      </c>
      <c r="BC57" s="1281"/>
      <c r="BD57" s="1281"/>
      <c r="BE57" s="1281"/>
      <c r="BF57" s="1281"/>
      <c r="BG57" s="1281"/>
      <c r="BH57" s="1281"/>
      <c r="BI57" s="1281"/>
      <c r="BJ57" s="1281"/>
      <c r="BK57" s="1281"/>
      <c r="BL57" s="1281"/>
      <c r="BM57" s="1281"/>
      <c r="BN57" s="1281"/>
      <c r="BO57" s="1281"/>
      <c r="BP57" s="1278">
        <v>58.9</v>
      </c>
      <c r="BQ57" s="1278"/>
      <c r="BR57" s="1278"/>
      <c r="BS57" s="1278"/>
      <c r="BT57" s="1278"/>
      <c r="BU57" s="1278"/>
      <c r="BV57" s="1278"/>
      <c r="BW57" s="1278"/>
      <c r="BX57" s="1278">
        <v>60</v>
      </c>
      <c r="BY57" s="1278"/>
      <c r="BZ57" s="1278"/>
      <c r="CA57" s="1278"/>
      <c r="CB57" s="1278"/>
      <c r="CC57" s="1278"/>
      <c r="CD57" s="1278"/>
      <c r="CE57" s="1278"/>
      <c r="CF57" s="1278">
        <v>60.6</v>
      </c>
      <c r="CG57" s="1278"/>
      <c r="CH57" s="1278"/>
      <c r="CI57" s="1278"/>
      <c r="CJ57" s="1278"/>
      <c r="CK57" s="1278"/>
      <c r="CL57" s="1278"/>
      <c r="CM57" s="1278"/>
      <c r="CN57" s="1278">
        <v>62.3</v>
      </c>
      <c r="CO57" s="1278"/>
      <c r="CP57" s="1278"/>
      <c r="CQ57" s="1278"/>
      <c r="CR57" s="1278"/>
      <c r="CS57" s="1278"/>
      <c r="CT57" s="1278"/>
      <c r="CU57" s="1278"/>
      <c r="CV57" s="1278">
        <v>62.1</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606</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609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601</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602</v>
      </c>
      <c r="AO73" s="1281"/>
      <c r="AP73" s="1281"/>
      <c r="AQ73" s="1281"/>
      <c r="AR73" s="1281"/>
      <c r="AS73" s="1281"/>
      <c r="AT73" s="1281"/>
      <c r="AU73" s="1281"/>
      <c r="AV73" s="1281"/>
      <c r="AW73" s="1281"/>
      <c r="AX73" s="1281"/>
      <c r="AY73" s="1281"/>
      <c r="AZ73" s="1281"/>
      <c r="BA73" s="1281"/>
      <c r="BB73" s="1281" t="s">
        <v>603</v>
      </c>
      <c r="BC73" s="1281"/>
      <c r="BD73" s="1281"/>
      <c r="BE73" s="1281"/>
      <c r="BF73" s="1281"/>
      <c r="BG73" s="1281"/>
      <c r="BH73" s="1281"/>
      <c r="BI73" s="1281"/>
      <c r="BJ73" s="1281"/>
      <c r="BK73" s="1281"/>
      <c r="BL73" s="1281"/>
      <c r="BM73" s="1281"/>
      <c r="BN73" s="1281"/>
      <c r="BO73" s="1281"/>
      <c r="BP73" s="1278">
        <v>106.3</v>
      </c>
      <c r="BQ73" s="1278"/>
      <c r="BR73" s="1278"/>
      <c r="BS73" s="1278"/>
      <c r="BT73" s="1278"/>
      <c r="BU73" s="1278"/>
      <c r="BV73" s="1278"/>
      <c r="BW73" s="1278"/>
      <c r="BX73" s="1278">
        <v>108.5</v>
      </c>
      <c r="BY73" s="1278"/>
      <c r="BZ73" s="1278"/>
      <c r="CA73" s="1278"/>
      <c r="CB73" s="1278"/>
      <c r="CC73" s="1278"/>
      <c r="CD73" s="1278"/>
      <c r="CE73" s="1278"/>
      <c r="CF73" s="1278">
        <v>107</v>
      </c>
      <c r="CG73" s="1278"/>
      <c r="CH73" s="1278"/>
      <c r="CI73" s="1278"/>
      <c r="CJ73" s="1278"/>
      <c r="CK73" s="1278"/>
      <c r="CL73" s="1278"/>
      <c r="CM73" s="1278"/>
      <c r="CN73" s="1278">
        <v>105.3</v>
      </c>
      <c r="CO73" s="1278"/>
      <c r="CP73" s="1278"/>
      <c r="CQ73" s="1278"/>
      <c r="CR73" s="1278"/>
      <c r="CS73" s="1278"/>
      <c r="CT73" s="1278"/>
      <c r="CU73" s="1278"/>
      <c r="CV73" s="1278">
        <v>93.5</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607</v>
      </c>
      <c r="BC75" s="1281"/>
      <c r="BD75" s="1281"/>
      <c r="BE75" s="1281"/>
      <c r="BF75" s="1281"/>
      <c r="BG75" s="1281"/>
      <c r="BH75" s="1281"/>
      <c r="BI75" s="1281"/>
      <c r="BJ75" s="1281"/>
      <c r="BK75" s="1281"/>
      <c r="BL75" s="1281"/>
      <c r="BM75" s="1281"/>
      <c r="BN75" s="1281"/>
      <c r="BO75" s="1281"/>
      <c r="BP75" s="1278">
        <v>9.6999999999999993</v>
      </c>
      <c r="BQ75" s="1278"/>
      <c r="BR75" s="1278"/>
      <c r="BS75" s="1278"/>
      <c r="BT75" s="1278"/>
      <c r="BU75" s="1278"/>
      <c r="BV75" s="1278"/>
      <c r="BW75" s="1278"/>
      <c r="BX75" s="1278">
        <v>10</v>
      </c>
      <c r="BY75" s="1278"/>
      <c r="BZ75" s="1278"/>
      <c r="CA75" s="1278"/>
      <c r="CB75" s="1278"/>
      <c r="CC75" s="1278"/>
      <c r="CD75" s="1278"/>
      <c r="CE75" s="1278"/>
      <c r="CF75" s="1278">
        <v>10.7</v>
      </c>
      <c r="CG75" s="1278"/>
      <c r="CH75" s="1278"/>
      <c r="CI75" s="1278"/>
      <c r="CJ75" s="1278"/>
      <c r="CK75" s="1278"/>
      <c r="CL75" s="1278"/>
      <c r="CM75" s="1278"/>
      <c r="CN75" s="1278">
        <v>10.6</v>
      </c>
      <c r="CO75" s="1278"/>
      <c r="CP75" s="1278"/>
      <c r="CQ75" s="1278"/>
      <c r="CR75" s="1278"/>
      <c r="CS75" s="1278"/>
      <c r="CT75" s="1278"/>
      <c r="CU75" s="1278"/>
      <c r="CV75" s="1278">
        <v>10.7</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605</v>
      </c>
      <c r="AO77" s="1282"/>
      <c r="AP77" s="1282"/>
      <c r="AQ77" s="1282"/>
      <c r="AR77" s="1282"/>
      <c r="AS77" s="1282"/>
      <c r="AT77" s="1282"/>
      <c r="AU77" s="1282"/>
      <c r="AV77" s="1282"/>
      <c r="AW77" s="1282"/>
      <c r="AX77" s="1282"/>
      <c r="AY77" s="1282"/>
      <c r="AZ77" s="1282"/>
      <c r="BA77" s="1282"/>
      <c r="BB77" s="1281" t="s">
        <v>603</v>
      </c>
      <c r="BC77" s="1281"/>
      <c r="BD77" s="1281"/>
      <c r="BE77" s="1281"/>
      <c r="BF77" s="1281"/>
      <c r="BG77" s="1281"/>
      <c r="BH77" s="1281"/>
      <c r="BI77" s="1281"/>
      <c r="BJ77" s="1281"/>
      <c r="BK77" s="1281"/>
      <c r="BL77" s="1281"/>
      <c r="BM77" s="1281"/>
      <c r="BN77" s="1281"/>
      <c r="BO77" s="1281"/>
      <c r="BP77" s="1278">
        <v>30.2</v>
      </c>
      <c r="BQ77" s="1278"/>
      <c r="BR77" s="1278"/>
      <c r="BS77" s="1278"/>
      <c r="BT77" s="1278"/>
      <c r="BU77" s="1278"/>
      <c r="BV77" s="1278"/>
      <c r="BW77" s="1278"/>
      <c r="BX77" s="1278">
        <v>25.4</v>
      </c>
      <c r="BY77" s="1278"/>
      <c r="BZ77" s="1278"/>
      <c r="CA77" s="1278"/>
      <c r="CB77" s="1278"/>
      <c r="CC77" s="1278"/>
      <c r="CD77" s="1278"/>
      <c r="CE77" s="1278"/>
      <c r="CF77" s="1278">
        <v>23</v>
      </c>
      <c r="CG77" s="1278"/>
      <c r="CH77" s="1278"/>
      <c r="CI77" s="1278"/>
      <c r="CJ77" s="1278"/>
      <c r="CK77" s="1278"/>
      <c r="CL77" s="1278"/>
      <c r="CM77" s="1278"/>
      <c r="CN77" s="1278">
        <v>28</v>
      </c>
      <c r="CO77" s="1278"/>
      <c r="CP77" s="1278"/>
      <c r="CQ77" s="1278"/>
      <c r="CR77" s="1278"/>
      <c r="CS77" s="1278"/>
      <c r="CT77" s="1278"/>
      <c r="CU77" s="1278"/>
      <c r="CV77" s="1278">
        <v>19.2</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607</v>
      </c>
      <c r="BC79" s="1281"/>
      <c r="BD79" s="1281"/>
      <c r="BE79" s="1281"/>
      <c r="BF79" s="1281"/>
      <c r="BG79" s="1281"/>
      <c r="BH79" s="1281"/>
      <c r="BI79" s="1281"/>
      <c r="BJ79" s="1281"/>
      <c r="BK79" s="1281"/>
      <c r="BL79" s="1281"/>
      <c r="BM79" s="1281"/>
      <c r="BN79" s="1281"/>
      <c r="BO79" s="1281"/>
      <c r="BP79" s="1278">
        <v>8</v>
      </c>
      <c r="BQ79" s="1278"/>
      <c r="BR79" s="1278"/>
      <c r="BS79" s="1278"/>
      <c r="BT79" s="1278"/>
      <c r="BU79" s="1278"/>
      <c r="BV79" s="1278"/>
      <c r="BW79" s="1278"/>
      <c r="BX79" s="1278">
        <v>7.8</v>
      </c>
      <c r="BY79" s="1278"/>
      <c r="BZ79" s="1278"/>
      <c r="CA79" s="1278"/>
      <c r="CB79" s="1278"/>
      <c r="CC79" s="1278"/>
      <c r="CD79" s="1278"/>
      <c r="CE79" s="1278"/>
      <c r="CF79" s="1278">
        <v>7.7</v>
      </c>
      <c r="CG79" s="1278"/>
      <c r="CH79" s="1278"/>
      <c r="CI79" s="1278"/>
      <c r="CJ79" s="1278"/>
      <c r="CK79" s="1278"/>
      <c r="CL79" s="1278"/>
      <c r="CM79" s="1278"/>
      <c r="CN79" s="1278">
        <v>7.5</v>
      </c>
      <c r="CO79" s="1278"/>
      <c r="CP79" s="1278"/>
      <c r="CQ79" s="1278"/>
      <c r="CR79" s="1278"/>
      <c r="CS79" s="1278"/>
      <c r="CT79" s="1278"/>
      <c r="CU79" s="1278"/>
      <c r="CV79" s="1278">
        <v>8</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Tb2sczeFbxJf+LxyndxeQC7DULi5Aaj+8XAme5BPhKxgRWjDir67tqnCy2nIqSoHiYnk8z0v4dOT1fkLIYNxXw==" saltValue="5um+XB0tTDiC4wsKJ5w/g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157B-275F-45E6-9754-9619CEF7545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498</v>
      </c>
    </row>
  </sheetData>
  <sheetProtection algorithmName="SHA-512" hashValue="hpKLXY/N5lxZisG+Im3SL5i+8TjbKbVtyBAzZ2xQdkqUddZPbjw/JtVe/tKcJX7mDsCoSobpoSNOq0qfiAEkyg==" saltValue="voyuruKyIKO5u9KAg8M5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6C7D-8FAD-4526-9DC5-116B097CB69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498</v>
      </c>
    </row>
  </sheetData>
  <sheetProtection algorithmName="SHA-512" hashValue="+FKuJibDr5RmjGnoPGPl+r0GhimG/WhaEGasaUW6be7MBpaCBTdB0VKieDp34bAb38oRgziqC0LEF9fVyEbUZg==" saltValue="imfQl02tBp8wxqEfxd9Y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51</v>
      </c>
      <c r="E2" s="142"/>
      <c r="F2" s="143" t="s">
        <v>548</v>
      </c>
      <c r="G2" s="144"/>
      <c r="H2" s="145"/>
    </row>
    <row r="3" spans="1:8" x14ac:dyDescent="0.15">
      <c r="A3" s="141" t="s">
        <v>541</v>
      </c>
      <c r="B3" s="146"/>
      <c r="C3" s="147"/>
      <c r="D3" s="148">
        <v>113433</v>
      </c>
      <c r="E3" s="149"/>
      <c r="F3" s="150">
        <v>70615</v>
      </c>
      <c r="G3" s="151"/>
      <c r="H3" s="152"/>
    </row>
    <row r="4" spans="1:8" x14ac:dyDescent="0.15">
      <c r="A4" s="153"/>
      <c r="B4" s="154"/>
      <c r="C4" s="155"/>
      <c r="D4" s="156">
        <v>73158</v>
      </c>
      <c r="E4" s="157"/>
      <c r="F4" s="158">
        <v>37382</v>
      </c>
      <c r="G4" s="159"/>
      <c r="H4" s="160"/>
    </row>
    <row r="5" spans="1:8" x14ac:dyDescent="0.15">
      <c r="A5" s="141" t="s">
        <v>543</v>
      </c>
      <c r="B5" s="146"/>
      <c r="C5" s="147"/>
      <c r="D5" s="148">
        <v>95190</v>
      </c>
      <c r="E5" s="149"/>
      <c r="F5" s="150">
        <v>69185</v>
      </c>
      <c r="G5" s="151"/>
      <c r="H5" s="152"/>
    </row>
    <row r="6" spans="1:8" x14ac:dyDescent="0.15">
      <c r="A6" s="153"/>
      <c r="B6" s="154"/>
      <c r="C6" s="155"/>
      <c r="D6" s="156">
        <v>62940</v>
      </c>
      <c r="E6" s="157"/>
      <c r="F6" s="158">
        <v>38519</v>
      </c>
      <c r="G6" s="159"/>
      <c r="H6" s="160"/>
    </row>
    <row r="7" spans="1:8" x14ac:dyDescent="0.15">
      <c r="A7" s="141" t="s">
        <v>544</v>
      </c>
      <c r="B7" s="146"/>
      <c r="C7" s="147"/>
      <c r="D7" s="148">
        <v>84707</v>
      </c>
      <c r="E7" s="149"/>
      <c r="F7" s="150">
        <v>70166</v>
      </c>
      <c r="G7" s="151"/>
      <c r="H7" s="152"/>
    </row>
    <row r="8" spans="1:8" x14ac:dyDescent="0.15">
      <c r="A8" s="153"/>
      <c r="B8" s="154"/>
      <c r="C8" s="155"/>
      <c r="D8" s="156">
        <v>33121</v>
      </c>
      <c r="E8" s="157"/>
      <c r="F8" s="158">
        <v>36115</v>
      </c>
      <c r="G8" s="159"/>
      <c r="H8" s="160"/>
    </row>
    <row r="9" spans="1:8" x14ac:dyDescent="0.15">
      <c r="A9" s="141" t="s">
        <v>545</v>
      </c>
      <c r="B9" s="146"/>
      <c r="C9" s="147"/>
      <c r="D9" s="148">
        <v>96564</v>
      </c>
      <c r="E9" s="149"/>
      <c r="F9" s="150">
        <v>70329</v>
      </c>
      <c r="G9" s="151"/>
      <c r="H9" s="152"/>
    </row>
    <row r="10" spans="1:8" x14ac:dyDescent="0.15">
      <c r="A10" s="153"/>
      <c r="B10" s="154"/>
      <c r="C10" s="155"/>
      <c r="D10" s="156">
        <v>42292</v>
      </c>
      <c r="E10" s="157"/>
      <c r="F10" s="158">
        <v>39403</v>
      </c>
      <c r="G10" s="159"/>
      <c r="H10" s="160"/>
    </row>
    <row r="11" spans="1:8" x14ac:dyDescent="0.15">
      <c r="A11" s="141" t="s">
        <v>546</v>
      </c>
      <c r="B11" s="146"/>
      <c r="C11" s="147"/>
      <c r="D11" s="148">
        <v>93938</v>
      </c>
      <c r="E11" s="149"/>
      <c r="F11" s="150">
        <v>71871</v>
      </c>
      <c r="G11" s="151"/>
      <c r="H11" s="152"/>
    </row>
    <row r="12" spans="1:8" x14ac:dyDescent="0.15">
      <c r="A12" s="153"/>
      <c r="B12" s="154"/>
      <c r="C12" s="161"/>
      <c r="D12" s="156">
        <v>47550</v>
      </c>
      <c r="E12" s="157"/>
      <c r="F12" s="158">
        <v>38232</v>
      </c>
      <c r="G12" s="159"/>
      <c r="H12" s="160"/>
    </row>
    <row r="13" spans="1:8" x14ac:dyDescent="0.15">
      <c r="A13" s="141"/>
      <c r="B13" s="146"/>
      <c r="C13" s="162"/>
      <c r="D13" s="163">
        <v>96766</v>
      </c>
      <c r="E13" s="164"/>
      <c r="F13" s="165">
        <v>70433</v>
      </c>
      <c r="G13" s="166"/>
      <c r="H13" s="152"/>
    </row>
    <row r="14" spans="1:8" x14ac:dyDescent="0.15">
      <c r="A14" s="153"/>
      <c r="B14" s="154"/>
      <c r="C14" s="155"/>
      <c r="D14" s="156">
        <v>51812</v>
      </c>
      <c r="E14" s="157"/>
      <c r="F14" s="158">
        <v>37930</v>
      </c>
      <c r="G14" s="159"/>
      <c r="H14" s="160"/>
    </row>
    <row r="17" spans="1:11" x14ac:dyDescent="0.15">
      <c r="A17" s="137" t="s">
        <v>52</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53</v>
      </c>
      <c r="B19" s="167">
        <f>ROUND(VALUE(SUBSTITUTE(実質収支比率等に係る経年分析!F$48,"▲","-")),2)</f>
        <v>7.25</v>
      </c>
      <c r="C19" s="167">
        <f>ROUND(VALUE(SUBSTITUTE(実質収支比率等に係る経年分析!G$48,"▲","-")),2)</f>
        <v>6.81</v>
      </c>
      <c r="D19" s="167">
        <f>ROUND(VALUE(SUBSTITUTE(実質収支比率等に係る経年分析!H$48,"▲","-")),2)</f>
        <v>6.01</v>
      </c>
      <c r="E19" s="167">
        <f>ROUND(VALUE(SUBSTITUTE(実質収支比率等に係る経年分析!I$48,"▲","-")),2)</f>
        <v>6.02</v>
      </c>
      <c r="F19" s="167">
        <f>ROUND(VALUE(SUBSTITUTE(実質収支比率等に係る経年分析!J$48,"▲","-")),2)</f>
        <v>1.07</v>
      </c>
    </row>
    <row r="20" spans="1:11" x14ac:dyDescent="0.15">
      <c r="A20" s="167" t="s">
        <v>54</v>
      </c>
      <c r="B20" s="167">
        <f>ROUND(VALUE(SUBSTITUTE(実質収支比率等に係る経年分析!F$47,"▲","-")),2)</f>
        <v>9.89</v>
      </c>
      <c r="C20" s="167">
        <f>ROUND(VALUE(SUBSTITUTE(実質収支比率等に係る経年分析!G$47,"▲","-")),2)</f>
        <v>10.01</v>
      </c>
      <c r="D20" s="167">
        <f>ROUND(VALUE(SUBSTITUTE(実質収支比率等に係る経年分析!H$47,"▲","-")),2)</f>
        <v>10.28</v>
      </c>
      <c r="E20" s="167">
        <f>ROUND(VALUE(SUBSTITUTE(実質収支比率等に係る経年分析!I$47,"▲","-")),2)</f>
        <v>9.19</v>
      </c>
      <c r="F20" s="167">
        <f>ROUND(VALUE(SUBSTITUTE(実質収支比率等に係る経年分析!J$47,"▲","-")),2)</f>
        <v>14.92</v>
      </c>
    </row>
    <row r="21" spans="1:11" x14ac:dyDescent="0.15">
      <c r="A21" s="167" t="s">
        <v>55</v>
      </c>
      <c r="B21" s="167">
        <f>IF(ISNUMBER(VALUE(SUBSTITUTE(実質収支比率等に係る経年分析!F$49,"▲","-"))),ROUND(VALUE(SUBSTITUTE(実質収支比率等に係る経年分析!F$49,"▲","-")),2),NA())</f>
        <v>-3.88</v>
      </c>
      <c r="C21" s="167">
        <f>IF(ISNUMBER(VALUE(SUBSTITUTE(実質収支比率等に係る経年分析!G$49,"▲","-"))),ROUND(VALUE(SUBSTITUTE(実質収支比率等に係る経年分析!G$49,"▲","-")),2),NA())</f>
        <v>1.6</v>
      </c>
      <c r="D21" s="167">
        <f>IF(ISNUMBER(VALUE(SUBSTITUTE(実質収支比率等に係る経年分析!H$49,"▲","-"))),ROUND(VALUE(SUBSTITUTE(実質収支比率等に係る経年分析!H$49,"▲","-")),2),NA())</f>
        <v>-0.83</v>
      </c>
      <c r="E21" s="167">
        <f>IF(ISNUMBER(VALUE(SUBSTITUTE(実質収支比率等に係る経年分析!I$49,"▲","-"))),ROUND(VALUE(SUBSTITUTE(実質収支比率等に係る経年分析!I$49,"▲","-")),2),NA())</f>
        <v>-0.09</v>
      </c>
      <c r="F21" s="167">
        <f>IF(ISNUMBER(VALUE(SUBSTITUTE(実質収支比率等に係る経年分析!J$49,"▲","-"))),ROUND(VALUE(SUBSTITUTE(実質収支比率等に係る経年分析!J$49,"▲","-")),2),NA())</f>
        <v>1.27</v>
      </c>
    </row>
    <row r="24" spans="1:11" x14ac:dyDescent="0.15">
      <c r="A24" s="137" t="s">
        <v>56</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57</v>
      </c>
      <c r="C26" s="168" t="s">
        <v>58</v>
      </c>
      <c r="D26" s="168" t="s">
        <v>57</v>
      </c>
      <c r="E26" s="168" t="s">
        <v>58</v>
      </c>
      <c r="F26" s="168" t="s">
        <v>57</v>
      </c>
      <c r="G26" s="168" t="s">
        <v>58</v>
      </c>
      <c r="H26" s="168" t="s">
        <v>57</v>
      </c>
      <c r="I26" s="168" t="s">
        <v>58</v>
      </c>
      <c r="J26" s="168" t="s">
        <v>57</v>
      </c>
      <c r="K26" s="168" t="s">
        <v>58</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0.17</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0.15</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0.16</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0.01</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0.01</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奨学資金特別会計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0.01</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0.01</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0.06</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0.01</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0.03</v>
      </c>
    </row>
    <row r="30" spans="1:11" x14ac:dyDescent="0.15">
      <c r="A30" s="168" t="str">
        <f>IF(連結実質赤字比率に係る赤字・黒字の構成分析!C$40="",NA(),連結実質赤字比率に係る赤字・黒字の構成分析!C$40)</f>
        <v>診療所運営特別会計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0.04</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0.04</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0.04</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0.05</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0.04</v>
      </c>
    </row>
    <row r="31" spans="1:11" x14ac:dyDescent="0.15">
      <c r="A31" s="168" t="str">
        <f>IF(連結実質赤字比率に係る赤字・黒字の構成分析!C$39="",NA(),連結実質赤字比率に係る赤字・黒字の構成分析!C$39)</f>
        <v>情報センター特別会計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7.0000000000000007E-2</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0.05</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0.08</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0.14000000000000001</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0.08</v>
      </c>
    </row>
    <row r="32" spans="1:11" x14ac:dyDescent="0.15">
      <c r="A32" s="168" t="str">
        <f>IF(連結実質赤字比率に係る赤字・黒字の構成分析!C$38="",NA(),連結実質赤字比率に係る赤字・黒字の構成分析!C$38)</f>
        <v>ガス事業会計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0.24</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0.19</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0.27</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0.28999999999999998</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0.12</v>
      </c>
    </row>
    <row r="33" spans="1:16" x14ac:dyDescent="0.15">
      <c r="A33" s="168" t="str">
        <f>IF(連結実質赤字比率に係る赤字・黒字の構成分析!C$37="",NA(),連結実質赤字比率に係る赤字・黒字の構成分析!C$37)</f>
        <v>国民健康保険特別会計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2.09</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0.27</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0.68</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0.35</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0.38</v>
      </c>
    </row>
    <row r="34" spans="1:16" x14ac:dyDescent="0.15">
      <c r="A34" s="168" t="str">
        <f>IF(連結実質赤字比率に係る赤字・黒字の構成分析!C$36="",NA(),連結実質赤字比率に係る赤字・黒字の構成分析!C$36)</f>
        <v>一般会計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7.11</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6.69</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5.81</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5.79</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0.9</v>
      </c>
    </row>
    <row r="35" spans="1:16" x14ac:dyDescent="0.15">
      <c r="A35" s="168" t="str">
        <f>IF(連結実質赤字比率に係る赤字・黒字の構成分析!C$35="",NA(),連結実質赤字比率に係る赤字・黒字の構成分析!C$35)</f>
        <v>下水道事業会計</v>
      </c>
      <c r="B35" s="168" t="e">
        <f>IF(ROUND(VALUE(SUBSTITUTE(連結実質赤字比率に係る赤字・黒字の構成分析!F$35,"▲", "-")), 2) &lt; 0, ABS(ROUND(VALUE(SUBSTITUTE(連結実質赤字比率に係る赤字・黒字の構成分析!F$35,"▲", "-")), 2)), NA())</f>
        <v>#VALUE!</v>
      </c>
      <c r="C35" s="168" t="e">
        <f>IF(ROUND(VALUE(SUBSTITUTE(連結実質赤字比率に係る赤字・黒字の構成分析!F$35,"▲", "-")), 2) &gt;= 0, ABS(ROUND(VALUE(SUBSTITUTE(連結実質赤字比率に係る赤字・黒字の構成分析!F$35,"▲", "-")), 2)), NA())</f>
        <v>#VALUE!</v>
      </c>
      <c r="D35" s="168" t="e">
        <f>IF(ROUND(VALUE(SUBSTITUTE(連結実質赤字比率に係る赤字・黒字の構成分析!G$35,"▲", "-")), 2) &lt; 0, ABS(ROUND(VALUE(SUBSTITUTE(連結実質赤字比率に係る赤字・黒字の構成分析!G$35,"▲", "-")), 2)), NA())</f>
        <v>#VALUE!</v>
      </c>
      <c r="E35" s="168" t="e">
        <f>IF(ROUND(VALUE(SUBSTITUTE(連結実質赤字比率に係る赤字・黒字の構成分析!G$35,"▲", "-")), 2) &gt;= 0, ABS(ROUND(VALUE(SUBSTITUTE(連結実質赤字比率に係る赤字・黒字の構成分析!G$35,"▲", "-")), 2)), NA())</f>
        <v>#VALUE!</v>
      </c>
      <c r="F35" s="168" t="e">
        <f>IF(ROUND(VALUE(SUBSTITUTE(連結実質赤字比率に係る赤字・黒字の構成分析!H$35,"▲", "-")), 2) &lt; 0, ABS(ROUND(VALUE(SUBSTITUTE(連結実質赤字比率に係る赤字・黒字の構成分析!H$35,"▲", "-")), 2)), NA())</f>
        <v>#VALUE!</v>
      </c>
      <c r="G35" s="168" t="e">
        <f>IF(ROUND(VALUE(SUBSTITUTE(連結実質赤字比率に係る赤字・黒字の構成分析!H$35,"▲", "-")), 2) &gt;= 0, ABS(ROUND(VALUE(SUBSTITUTE(連結実質赤字比率に係る赤字・黒字の構成分析!H$35,"▲", "-")), 2)), NA())</f>
        <v>#VALUE!</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1.28</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2.6</v>
      </c>
    </row>
    <row r="36" spans="1:16" x14ac:dyDescent="0.15">
      <c r="A36" s="168" t="str">
        <f>IF(連結実質赤字比率に係る赤字・黒字の構成分析!C$34="",NA(),連結実質赤字比率に係る赤字・黒字の構成分析!C$34)</f>
        <v>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5.95</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6.78</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7.55</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7.48</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7.46</v>
      </c>
    </row>
    <row r="39" spans="1:16" x14ac:dyDescent="0.15">
      <c r="A39" s="137" t="s">
        <v>59</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15">
      <c r="A42" s="169" t="s">
        <v>62</v>
      </c>
      <c r="B42" s="169"/>
      <c r="C42" s="169"/>
      <c r="D42" s="169">
        <f>'実質公債費比率（分子）の構造'!K$52</f>
        <v>6708</v>
      </c>
      <c r="E42" s="169"/>
      <c r="F42" s="169"/>
      <c r="G42" s="169">
        <f>'実質公債費比率（分子）の構造'!L$52</f>
        <v>6779</v>
      </c>
      <c r="H42" s="169"/>
      <c r="I42" s="169"/>
      <c r="J42" s="169">
        <f>'実質公債費比率（分子）の構造'!M$52</f>
        <v>6569</v>
      </c>
      <c r="K42" s="169"/>
      <c r="L42" s="169"/>
      <c r="M42" s="169">
        <f>'実質公債費比率（分子）の構造'!N$52</f>
        <v>6341</v>
      </c>
      <c r="N42" s="169"/>
      <c r="O42" s="169"/>
      <c r="P42" s="169">
        <f>'実質公債費比率（分子）の構造'!O$52</f>
        <v>6393</v>
      </c>
    </row>
    <row r="43" spans="1:16" x14ac:dyDescent="0.15">
      <c r="A43" s="169" t="s">
        <v>63</v>
      </c>
      <c r="B43" s="169" t="str">
        <f>'実質公債費比率（分子）の構造'!K$51</f>
        <v>-</v>
      </c>
      <c r="C43" s="169"/>
      <c r="D43" s="169"/>
      <c r="E43" s="169">
        <f>'実質公債費比率（分子）の構造'!L$51</f>
        <v>1</v>
      </c>
      <c r="F43" s="169"/>
      <c r="G43" s="169"/>
      <c r="H43" s="169">
        <f>'実質公債費比率（分子）の構造'!M$51</f>
        <v>0</v>
      </c>
      <c r="I43" s="169"/>
      <c r="J43" s="169"/>
      <c r="K43" s="169">
        <f>'実質公債費比率（分子）の構造'!N$51</f>
        <v>0</v>
      </c>
      <c r="L43" s="169"/>
      <c r="M43" s="169"/>
      <c r="N43" s="169">
        <f>'実質公債費比率（分子）の構造'!O$51</f>
        <v>0</v>
      </c>
      <c r="O43" s="169"/>
      <c r="P43" s="169"/>
    </row>
    <row r="44" spans="1:16" x14ac:dyDescent="0.15">
      <c r="A44" s="169" t="s">
        <v>64</v>
      </c>
      <c r="B44" s="169">
        <f>'実質公債費比率（分子）の構造'!K$50</f>
        <v>9</v>
      </c>
      <c r="C44" s="169"/>
      <c r="D44" s="169"/>
      <c r="E44" s="169">
        <f>'実質公債費比率（分子）の構造'!L$50</f>
        <v>8</v>
      </c>
      <c r="F44" s="169"/>
      <c r="G44" s="169"/>
      <c r="H44" s="169">
        <f>'実質公債費比率（分子）の構造'!M$50</f>
        <v>7</v>
      </c>
      <c r="I44" s="169"/>
      <c r="J44" s="169"/>
      <c r="K44" s="169">
        <f>'実質公債費比率（分子）の構造'!N$50</f>
        <v>6</v>
      </c>
      <c r="L44" s="169"/>
      <c r="M44" s="169"/>
      <c r="N44" s="169">
        <f>'実質公債費比率（分子）の構造'!O$50</f>
        <v>5</v>
      </c>
      <c r="O44" s="169"/>
      <c r="P44" s="169"/>
    </row>
    <row r="45" spans="1:16" x14ac:dyDescent="0.15">
      <c r="A45" s="169" t="s">
        <v>65</v>
      </c>
      <c r="B45" s="169">
        <f>'実質公債費比率（分子）の構造'!K$49</f>
        <v>64</v>
      </c>
      <c r="C45" s="169"/>
      <c r="D45" s="169"/>
      <c r="E45" s="169">
        <f>'実質公債費比率（分子）の構造'!L$49</f>
        <v>51</v>
      </c>
      <c r="F45" s="169"/>
      <c r="G45" s="169"/>
      <c r="H45" s="169">
        <f>'実質公債費比率（分子）の構造'!M$49</f>
        <v>51</v>
      </c>
      <c r="I45" s="169"/>
      <c r="J45" s="169"/>
      <c r="K45" s="169">
        <f>'実質公債費比率（分子）の構造'!N$49</f>
        <v>45</v>
      </c>
      <c r="L45" s="169"/>
      <c r="M45" s="169"/>
      <c r="N45" s="169">
        <f>'実質公債費比率（分子）の構造'!O$49</f>
        <v>33</v>
      </c>
      <c r="O45" s="169"/>
      <c r="P45" s="169"/>
    </row>
    <row r="46" spans="1:16" x14ac:dyDescent="0.15">
      <c r="A46" s="169" t="s">
        <v>66</v>
      </c>
      <c r="B46" s="169">
        <f>'実質公債費比率（分子）の構造'!K$48</f>
        <v>2651</v>
      </c>
      <c r="C46" s="169"/>
      <c r="D46" s="169"/>
      <c r="E46" s="169">
        <f>'実質公債費比率（分子）の構造'!L$48</f>
        <v>2747</v>
      </c>
      <c r="F46" s="169"/>
      <c r="G46" s="169"/>
      <c r="H46" s="169">
        <f>'実質公債費比率（分子）の構造'!M$48</f>
        <v>2662</v>
      </c>
      <c r="I46" s="169"/>
      <c r="J46" s="169"/>
      <c r="K46" s="169">
        <f>'実質公債費比率（分子）の構造'!N$48</f>
        <v>2418</v>
      </c>
      <c r="L46" s="169"/>
      <c r="M46" s="169"/>
      <c r="N46" s="169">
        <f>'実質公債費比率（分子）の構造'!O$48</f>
        <v>2475</v>
      </c>
      <c r="O46" s="169"/>
      <c r="P46" s="169"/>
    </row>
    <row r="47" spans="1:16" x14ac:dyDescent="0.15">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69</v>
      </c>
      <c r="B49" s="169">
        <f>'実質公債費比率（分子）の構造'!K$45</f>
        <v>6323</v>
      </c>
      <c r="C49" s="169"/>
      <c r="D49" s="169"/>
      <c r="E49" s="169">
        <f>'実質公債費比率（分子）の構造'!L$45</f>
        <v>6406</v>
      </c>
      <c r="F49" s="169"/>
      <c r="G49" s="169"/>
      <c r="H49" s="169">
        <f>'実質公債費比率（分子）の構造'!M$45</f>
        <v>6124</v>
      </c>
      <c r="I49" s="169"/>
      <c r="J49" s="169"/>
      <c r="K49" s="169">
        <f>'実質公債費比率（分子）の構造'!N$45</f>
        <v>6121</v>
      </c>
      <c r="L49" s="169"/>
      <c r="M49" s="169"/>
      <c r="N49" s="169">
        <f>'実質公債費比率（分子）の構造'!O$45</f>
        <v>6505</v>
      </c>
      <c r="O49" s="169"/>
      <c r="P49" s="169"/>
    </row>
    <row r="50" spans="1:16" x14ac:dyDescent="0.15">
      <c r="A50" s="169" t="s">
        <v>70</v>
      </c>
      <c r="B50" s="169" t="e">
        <f>NA()</f>
        <v>#N/A</v>
      </c>
      <c r="C50" s="169">
        <f>IF(ISNUMBER('実質公債費比率（分子）の構造'!K$53),'実質公債費比率（分子）の構造'!K$53,NA())</f>
        <v>2339</v>
      </c>
      <c r="D50" s="169" t="e">
        <f>NA()</f>
        <v>#N/A</v>
      </c>
      <c r="E50" s="169" t="e">
        <f>NA()</f>
        <v>#N/A</v>
      </c>
      <c r="F50" s="169">
        <f>IF(ISNUMBER('実質公債費比率（分子）の構造'!L$53),'実質公債費比率（分子）の構造'!L$53,NA())</f>
        <v>2434</v>
      </c>
      <c r="G50" s="169" t="e">
        <f>NA()</f>
        <v>#N/A</v>
      </c>
      <c r="H50" s="169" t="e">
        <f>NA()</f>
        <v>#N/A</v>
      </c>
      <c r="I50" s="169">
        <f>IF(ISNUMBER('実質公債費比率（分子）の構造'!M$53),'実質公債費比率（分子）の構造'!M$53,NA())</f>
        <v>2275</v>
      </c>
      <c r="J50" s="169" t="e">
        <f>NA()</f>
        <v>#N/A</v>
      </c>
      <c r="K50" s="169" t="e">
        <f>NA()</f>
        <v>#N/A</v>
      </c>
      <c r="L50" s="169">
        <f>IF(ISNUMBER('実質公債費比率（分子）の構造'!N$53),'実質公債費比率（分子）の構造'!N$53,NA())</f>
        <v>2249</v>
      </c>
      <c r="M50" s="169" t="e">
        <f>NA()</f>
        <v>#N/A</v>
      </c>
      <c r="N50" s="169" t="e">
        <f>NA()</f>
        <v>#N/A</v>
      </c>
      <c r="O50" s="169">
        <f>IF(ISNUMBER('実質公債費比率（分子）の構造'!O$53),'実質公債費比率（分子）の構造'!O$53,NA())</f>
        <v>2625</v>
      </c>
      <c r="P50" s="169" t="e">
        <f>NA()</f>
        <v>#N/A</v>
      </c>
    </row>
    <row r="53" spans="1:16" x14ac:dyDescent="0.15">
      <c r="A53" s="137" t="s">
        <v>71</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15">
      <c r="A56" s="168" t="s">
        <v>42</v>
      </c>
      <c r="B56" s="168"/>
      <c r="C56" s="168"/>
      <c r="D56" s="168">
        <f>'将来負担比率（分子）の構造'!I$52</f>
        <v>75179</v>
      </c>
      <c r="E56" s="168"/>
      <c r="F56" s="168"/>
      <c r="G56" s="168">
        <f>'将来負担比率（分子）の構造'!J$52</f>
        <v>73308</v>
      </c>
      <c r="H56" s="168"/>
      <c r="I56" s="168"/>
      <c r="J56" s="168">
        <f>'将来負担比率（分子）の構造'!K$52</f>
        <v>71340</v>
      </c>
      <c r="K56" s="168"/>
      <c r="L56" s="168"/>
      <c r="M56" s="168">
        <f>'将来負担比率（分子）の構造'!L$52</f>
        <v>69549</v>
      </c>
      <c r="N56" s="168"/>
      <c r="O56" s="168"/>
      <c r="P56" s="168">
        <f>'将来負担比率（分子）の構造'!M$52</f>
        <v>67983</v>
      </c>
    </row>
    <row r="57" spans="1:16" x14ac:dyDescent="0.15">
      <c r="A57" s="168" t="s">
        <v>41</v>
      </c>
      <c r="B57" s="168"/>
      <c r="C57" s="168"/>
      <c r="D57" s="168">
        <f>'将来負担比率（分子）の構造'!I$51</f>
        <v>1975</v>
      </c>
      <c r="E57" s="168"/>
      <c r="F57" s="168"/>
      <c r="G57" s="168">
        <f>'将来負担比率（分子）の構造'!J$51</f>
        <v>1912</v>
      </c>
      <c r="H57" s="168"/>
      <c r="I57" s="168"/>
      <c r="J57" s="168">
        <f>'将来負担比率（分子）の構造'!K$51</f>
        <v>1733</v>
      </c>
      <c r="K57" s="168"/>
      <c r="L57" s="168"/>
      <c r="M57" s="168">
        <f>'将来負担比率（分子）の構造'!L$51</f>
        <v>1391</v>
      </c>
      <c r="N57" s="168"/>
      <c r="O57" s="168"/>
      <c r="P57" s="168">
        <f>'将来負担比率（分子）の構造'!M$51</f>
        <v>965</v>
      </c>
    </row>
    <row r="58" spans="1:16" x14ac:dyDescent="0.15">
      <c r="A58" s="168" t="s">
        <v>40</v>
      </c>
      <c r="B58" s="168"/>
      <c r="C58" s="168"/>
      <c r="D58" s="168">
        <f>'将来負担比率（分子）の構造'!I$50</f>
        <v>12859</v>
      </c>
      <c r="E58" s="168"/>
      <c r="F58" s="168"/>
      <c r="G58" s="168">
        <f>'将来負担比率（分子）の構造'!J$50</f>
        <v>13161</v>
      </c>
      <c r="H58" s="168"/>
      <c r="I58" s="168"/>
      <c r="J58" s="168">
        <f>'将来負担比率（分子）の構造'!K$50</f>
        <v>13622</v>
      </c>
      <c r="K58" s="168"/>
      <c r="L58" s="168"/>
      <c r="M58" s="168">
        <f>'将来負担比率（分子）の構造'!L$50</f>
        <v>12989</v>
      </c>
      <c r="N58" s="168"/>
      <c r="O58" s="168"/>
      <c r="P58" s="168">
        <f>'将来負担比率（分子）の構造'!M$50</f>
        <v>14628</v>
      </c>
    </row>
    <row r="59" spans="1:16" x14ac:dyDescent="0.15">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35</v>
      </c>
      <c r="B61" s="168">
        <f>'将来負担比率（分子）の構造'!I$46</f>
        <v>3</v>
      </c>
      <c r="C61" s="168"/>
      <c r="D61" s="168"/>
      <c r="E61" s="168">
        <f>'将来負担比率（分子）の構造'!J$46</f>
        <v>14</v>
      </c>
      <c r="F61" s="168"/>
      <c r="G61" s="168"/>
      <c r="H61" s="168">
        <f>'将来負担比率（分子）の構造'!K$46</f>
        <v>14</v>
      </c>
      <c r="I61" s="168"/>
      <c r="J61" s="168"/>
      <c r="K61" s="168">
        <f>'将来負担比率（分子）の構造'!L$46</f>
        <v>8</v>
      </c>
      <c r="L61" s="168"/>
      <c r="M61" s="168"/>
      <c r="N61" s="168">
        <f>'将来負担比率（分子）の構造'!M$46</f>
        <v>8</v>
      </c>
      <c r="O61" s="168"/>
      <c r="P61" s="168"/>
    </row>
    <row r="62" spans="1:16" x14ac:dyDescent="0.15">
      <c r="A62" s="168" t="s">
        <v>34</v>
      </c>
      <c r="B62" s="168">
        <f>'将来負担比率（分子）の構造'!I$45</f>
        <v>6528</v>
      </c>
      <c r="C62" s="168"/>
      <c r="D62" s="168"/>
      <c r="E62" s="168">
        <f>'将来負担比率（分子）の構造'!J$45</f>
        <v>6170</v>
      </c>
      <c r="F62" s="168"/>
      <c r="G62" s="168"/>
      <c r="H62" s="168">
        <f>'将来負担比率（分子）の構造'!K$45</f>
        <v>6167</v>
      </c>
      <c r="I62" s="168"/>
      <c r="J62" s="168"/>
      <c r="K62" s="168">
        <f>'将来負担比率（分子）の構造'!L$45</f>
        <v>5979</v>
      </c>
      <c r="L62" s="168"/>
      <c r="M62" s="168"/>
      <c r="N62" s="168">
        <f>'将来負担比率（分子）の構造'!M$45</f>
        <v>6057</v>
      </c>
      <c r="O62" s="168"/>
      <c r="P62" s="168"/>
    </row>
    <row r="63" spans="1:16" x14ac:dyDescent="0.15">
      <c r="A63" s="168" t="s">
        <v>33</v>
      </c>
      <c r="B63" s="168">
        <f>'将来負担比率（分子）の構造'!I$44</f>
        <v>176</v>
      </c>
      <c r="C63" s="168"/>
      <c r="D63" s="168"/>
      <c r="E63" s="168">
        <f>'将来負担比率（分子）の構造'!J$44</f>
        <v>127</v>
      </c>
      <c r="F63" s="168"/>
      <c r="G63" s="168"/>
      <c r="H63" s="168">
        <f>'将来負担比率（分子）の構造'!K$44</f>
        <v>77</v>
      </c>
      <c r="I63" s="168"/>
      <c r="J63" s="168"/>
      <c r="K63" s="168">
        <f>'将来負担比率（分子）の構造'!L$44</f>
        <v>33</v>
      </c>
      <c r="L63" s="168"/>
      <c r="M63" s="168"/>
      <c r="N63" s="168" t="str">
        <f>'将来負担比率（分子）の構造'!M$44</f>
        <v>-</v>
      </c>
      <c r="O63" s="168"/>
      <c r="P63" s="168"/>
    </row>
    <row r="64" spans="1:16" x14ac:dyDescent="0.15">
      <c r="A64" s="168" t="s">
        <v>32</v>
      </c>
      <c r="B64" s="168">
        <f>'将来負担比率（分子）の構造'!I$43</f>
        <v>35987</v>
      </c>
      <c r="C64" s="168"/>
      <c r="D64" s="168"/>
      <c r="E64" s="168">
        <f>'将来負担比率（分子）の構造'!J$43</f>
        <v>34812</v>
      </c>
      <c r="F64" s="168"/>
      <c r="G64" s="168"/>
      <c r="H64" s="168">
        <f>'将来負担比率（分子）の構造'!K$43</f>
        <v>34171</v>
      </c>
      <c r="I64" s="168"/>
      <c r="J64" s="168"/>
      <c r="K64" s="168">
        <f>'将来負担比率（分子）の構造'!L$43</f>
        <v>33016</v>
      </c>
      <c r="L64" s="168"/>
      <c r="M64" s="168"/>
      <c r="N64" s="168">
        <f>'将来負担比率（分子）の構造'!M$43</f>
        <v>32067</v>
      </c>
      <c r="O64" s="168"/>
      <c r="P64" s="168"/>
    </row>
    <row r="65" spans="1:16" x14ac:dyDescent="0.15">
      <c r="A65" s="168" t="s">
        <v>31</v>
      </c>
      <c r="B65" s="168">
        <f>'将来負担比率（分子）の構造'!I$42</f>
        <v>19</v>
      </c>
      <c r="C65" s="168"/>
      <c r="D65" s="168"/>
      <c r="E65" s="168">
        <f>'将来負担比率（分子）の構造'!J$42</f>
        <v>14</v>
      </c>
      <c r="F65" s="168"/>
      <c r="G65" s="168"/>
      <c r="H65" s="168">
        <f>'将来負担比率（分子）の構造'!K$42</f>
        <v>8</v>
      </c>
      <c r="I65" s="168"/>
      <c r="J65" s="168"/>
      <c r="K65" s="168">
        <f>'将来負担比率（分子）の構造'!L$42</f>
        <v>5</v>
      </c>
      <c r="L65" s="168"/>
      <c r="M65" s="168"/>
      <c r="N65" s="168">
        <f>'将来負担比率（分子）の構造'!M$42</f>
        <v>4</v>
      </c>
      <c r="O65" s="168"/>
      <c r="P65" s="168"/>
    </row>
    <row r="66" spans="1:16" x14ac:dyDescent="0.15">
      <c r="A66" s="168" t="s">
        <v>30</v>
      </c>
      <c r="B66" s="168">
        <f>'将来負担比率（分子）の構造'!I$41</f>
        <v>70950</v>
      </c>
      <c r="C66" s="168"/>
      <c r="D66" s="168"/>
      <c r="E66" s="168">
        <f>'将来負担比率（分子）の構造'!J$41</f>
        <v>70926</v>
      </c>
      <c r="F66" s="168"/>
      <c r="G66" s="168"/>
      <c r="H66" s="168">
        <f>'将来負担比率（分子）の構造'!K$41</f>
        <v>69338</v>
      </c>
      <c r="I66" s="168"/>
      <c r="J66" s="168"/>
      <c r="K66" s="168">
        <f>'将来負担比率（分子）の構造'!L$41</f>
        <v>67978</v>
      </c>
      <c r="L66" s="168"/>
      <c r="M66" s="168"/>
      <c r="N66" s="168">
        <f>'将来負担比率（分子）の構造'!M$41</f>
        <v>66720</v>
      </c>
      <c r="O66" s="168"/>
      <c r="P66" s="168"/>
    </row>
    <row r="67" spans="1:16" x14ac:dyDescent="0.15">
      <c r="A67" s="168" t="s">
        <v>74</v>
      </c>
      <c r="B67" s="168" t="e">
        <f>NA()</f>
        <v>#N/A</v>
      </c>
      <c r="C67" s="168">
        <f>IF(ISNUMBER('将来負担比率（分子）の構造'!I$53), IF('将来負担比率（分子）の構造'!I$53 &lt; 0, 0, '将来負担比率（分子）の構造'!I$53), NA())</f>
        <v>23650</v>
      </c>
      <c r="D67" s="168" t="e">
        <f>NA()</f>
        <v>#N/A</v>
      </c>
      <c r="E67" s="168" t="e">
        <f>NA()</f>
        <v>#N/A</v>
      </c>
      <c r="F67" s="168">
        <f>IF(ISNUMBER('将来負担比率（分子）の構造'!J$53), IF('将来負担比率（分子）の構造'!J$53 &lt; 0, 0, '将来負担比率（分子）の構造'!J$53), NA())</f>
        <v>23682</v>
      </c>
      <c r="G67" s="168" t="e">
        <f>NA()</f>
        <v>#N/A</v>
      </c>
      <c r="H67" s="168" t="e">
        <f>NA()</f>
        <v>#N/A</v>
      </c>
      <c r="I67" s="168">
        <f>IF(ISNUMBER('将来負担比率（分子）の構造'!K$53), IF('将来負担比率（分子）の構造'!K$53 &lt; 0, 0, '将来負担比率（分子）の構造'!K$53), NA())</f>
        <v>23080</v>
      </c>
      <c r="J67" s="168" t="e">
        <f>NA()</f>
        <v>#N/A</v>
      </c>
      <c r="K67" s="168" t="e">
        <f>NA()</f>
        <v>#N/A</v>
      </c>
      <c r="L67" s="168">
        <f>IF(ISNUMBER('将来負担比率（分子）の構造'!L$53), IF('将来負担比率（分子）の構造'!L$53 &lt; 0, 0, '将来負担比率（分子）の構造'!L$53), NA())</f>
        <v>23090</v>
      </c>
      <c r="M67" s="168" t="e">
        <f>NA()</f>
        <v>#N/A</v>
      </c>
      <c r="N67" s="168" t="e">
        <f>NA()</f>
        <v>#N/A</v>
      </c>
      <c r="O67" s="168">
        <f>IF(ISNUMBER('将来負担比率（分子）の構造'!M$53), IF('将来負担比率（分子）の構造'!M$53 &lt; 0, 0, '将来負担比率（分子）の構造'!M$53), NA())</f>
        <v>21278</v>
      </c>
      <c r="P67" s="168" t="e">
        <f>NA()</f>
        <v>#N/A</v>
      </c>
    </row>
    <row r="70" spans="1:16" x14ac:dyDescent="0.15">
      <c r="A70" s="170" t="s">
        <v>75</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76</v>
      </c>
      <c r="B72" s="172">
        <f>基金残高に係る経年分析!F55</f>
        <v>2872</v>
      </c>
      <c r="C72" s="172">
        <f>基金残高に係る経年分析!G55</f>
        <v>2583</v>
      </c>
      <c r="D72" s="172">
        <f>基金残高に係る経年分析!H55</f>
        <v>4332</v>
      </c>
    </row>
    <row r="73" spans="1:16" x14ac:dyDescent="0.15">
      <c r="A73" s="171" t="s">
        <v>77</v>
      </c>
      <c r="B73" s="172">
        <f>基金残高に係る経年分析!F56</f>
        <v>330</v>
      </c>
      <c r="C73" s="172">
        <f>基金残高に係る経年分析!G56</f>
        <v>80</v>
      </c>
      <c r="D73" s="172">
        <f>基金残高に係る経年分析!H56</f>
        <v>394</v>
      </c>
    </row>
    <row r="74" spans="1:16" x14ac:dyDescent="0.15">
      <c r="A74" s="171" t="s">
        <v>78</v>
      </c>
      <c r="B74" s="172">
        <f>基金残高に係る経年分析!F57</f>
        <v>10248</v>
      </c>
      <c r="C74" s="172">
        <f>基金残高に係る経年分析!G57</f>
        <v>10108</v>
      </c>
      <c r="D74" s="172">
        <f>基金残高に係る経年分析!H57</f>
        <v>10070</v>
      </c>
    </row>
  </sheetData>
  <sheetProtection algorithmName="SHA-512" hashValue="5R9ZbvCj9UrYf0Xuarzedi2l6Syt7sz6taMwboXTjjkKwn2i7lpHxcwSUi8YnfxeX8wRQGcdxWYLx/AcfCQShQ==" saltValue="yo63bXwXmXaD2XNXJqRjj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81" t="s">
        <v>209</v>
      </c>
      <c r="DI1" s="782"/>
      <c r="DJ1" s="782"/>
      <c r="DK1" s="782"/>
      <c r="DL1" s="782"/>
      <c r="DM1" s="782"/>
      <c r="DN1" s="783"/>
      <c r="DO1" s="208"/>
      <c r="DP1" s="781" t="s">
        <v>210</v>
      </c>
      <c r="DQ1" s="782"/>
      <c r="DR1" s="782"/>
      <c r="DS1" s="782"/>
      <c r="DT1" s="782"/>
      <c r="DU1" s="782"/>
      <c r="DV1" s="782"/>
      <c r="DW1" s="782"/>
      <c r="DX1" s="782"/>
      <c r="DY1" s="782"/>
      <c r="DZ1" s="782"/>
      <c r="EA1" s="782"/>
      <c r="EB1" s="782"/>
      <c r="EC1" s="783"/>
      <c r="ED1" s="206"/>
      <c r="EE1" s="206"/>
      <c r="EF1" s="206"/>
      <c r="EG1" s="206"/>
      <c r="EH1" s="206"/>
      <c r="EI1" s="206"/>
      <c r="EJ1" s="206"/>
      <c r="EK1" s="206"/>
      <c r="EL1" s="206"/>
      <c r="EM1" s="206"/>
    </row>
    <row r="2" spans="2:143" ht="22.5" customHeight="1" x14ac:dyDescent="0.15">
      <c r="B2" s="209" t="s">
        <v>211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2" customFormat="1" ht="11.25" customHeight="1" x14ac:dyDescent="0.15">
      <c r="B5" s="730" t="s">
        <v>222</v>
      </c>
      <c r="C5" s="731"/>
      <c r="D5" s="731"/>
      <c r="E5" s="731"/>
      <c r="F5" s="731"/>
      <c r="G5" s="731"/>
      <c r="H5" s="731"/>
      <c r="I5" s="731"/>
      <c r="J5" s="731"/>
      <c r="K5" s="731"/>
      <c r="L5" s="731"/>
      <c r="M5" s="731"/>
      <c r="N5" s="731"/>
      <c r="O5" s="731"/>
      <c r="P5" s="731"/>
      <c r="Q5" s="732"/>
      <c r="R5" s="717">
        <v>8219344</v>
      </c>
      <c r="S5" s="718"/>
      <c r="T5" s="718"/>
      <c r="U5" s="718"/>
      <c r="V5" s="718"/>
      <c r="W5" s="718"/>
      <c r="X5" s="718"/>
      <c r="Y5" s="761"/>
      <c r="Z5" s="779">
        <v>15</v>
      </c>
      <c r="AA5" s="779"/>
      <c r="AB5" s="779"/>
      <c r="AC5" s="779"/>
      <c r="AD5" s="780">
        <v>8114331</v>
      </c>
      <c r="AE5" s="780"/>
      <c r="AF5" s="780"/>
      <c r="AG5" s="780"/>
      <c r="AH5" s="780"/>
      <c r="AI5" s="780"/>
      <c r="AJ5" s="780"/>
      <c r="AK5" s="780"/>
      <c r="AL5" s="762">
        <v>28.6</v>
      </c>
      <c r="AM5" s="735"/>
      <c r="AN5" s="735"/>
      <c r="AO5" s="763"/>
      <c r="AP5" s="730" t="s">
        <v>223</v>
      </c>
      <c r="AQ5" s="731"/>
      <c r="AR5" s="731"/>
      <c r="AS5" s="731"/>
      <c r="AT5" s="731"/>
      <c r="AU5" s="731"/>
      <c r="AV5" s="731"/>
      <c r="AW5" s="731"/>
      <c r="AX5" s="731"/>
      <c r="AY5" s="731"/>
      <c r="AZ5" s="731"/>
      <c r="BA5" s="731"/>
      <c r="BB5" s="731"/>
      <c r="BC5" s="731"/>
      <c r="BD5" s="731"/>
      <c r="BE5" s="731"/>
      <c r="BF5" s="732"/>
      <c r="BG5" s="664">
        <v>8109064</v>
      </c>
      <c r="BH5" s="665"/>
      <c r="BI5" s="665"/>
      <c r="BJ5" s="665"/>
      <c r="BK5" s="665"/>
      <c r="BL5" s="665"/>
      <c r="BM5" s="665"/>
      <c r="BN5" s="666"/>
      <c r="BO5" s="691">
        <v>98.7</v>
      </c>
      <c r="BP5" s="691"/>
      <c r="BQ5" s="691"/>
      <c r="BR5" s="691"/>
      <c r="BS5" s="692" t="s">
        <v>224</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216</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661659</v>
      </c>
      <c r="S6" s="665"/>
      <c r="T6" s="665"/>
      <c r="U6" s="665"/>
      <c r="V6" s="665"/>
      <c r="W6" s="665"/>
      <c r="X6" s="665"/>
      <c r="Y6" s="666"/>
      <c r="Z6" s="691">
        <v>1.2</v>
      </c>
      <c r="AA6" s="691"/>
      <c r="AB6" s="691"/>
      <c r="AC6" s="691"/>
      <c r="AD6" s="692">
        <v>661659</v>
      </c>
      <c r="AE6" s="692"/>
      <c r="AF6" s="692"/>
      <c r="AG6" s="692"/>
      <c r="AH6" s="692"/>
      <c r="AI6" s="692"/>
      <c r="AJ6" s="692"/>
      <c r="AK6" s="692"/>
      <c r="AL6" s="667">
        <v>2.2999999999999998</v>
      </c>
      <c r="AM6" s="668"/>
      <c r="AN6" s="668"/>
      <c r="AO6" s="693"/>
      <c r="AP6" s="661" t="s">
        <v>229</v>
      </c>
      <c r="AQ6" s="662"/>
      <c r="AR6" s="662"/>
      <c r="AS6" s="662"/>
      <c r="AT6" s="662"/>
      <c r="AU6" s="662"/>
      <c r="AV6" s="662"/>
      <c r="AW6" s="662"/>
      <c r="AX6" s="662"/>
      <c r="AY6" s="662"/>
      <c r="AZ6" s="662"/>
      <c r="BA6" s="662"/>
      <c r="BB6" s="662"/>
      <c r="BC6" s="662"/>
      <c r="BD6" s="662"/>
      <c r="BE6" s="662"/>
      <c r="BF6" s="663"/>
      <c r="BG6" s="664">
        <v>8109064</v>
      </c>
      <c r="BH6" s="665"/>
      <c r="BI6" s="665"/>
      <c r="BJ6" s="665"/>
      <c r="BK6" s="665"/>
      <c r="BL6" s="665"/>
      <c r="BM6" s="665"/>
      <c r="BN6" s="666"/>
      <c r="BO6" s="691">
        <v>98.7</v>
      </c>
      <c r="BP6" s="691"/>
      <c r="BQ6" s="691"/>
      <c r="BR6" s="691"/>
      <c r="BS6" s="692" t="s">
        <v>224</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243423</v>
      </c>
      <c r="CS6" s="665"/>
      <c r="CT6" s="665"/>
      <c r="CU6" s="665"/>
      <c r="CV6" s="665"/>
      <c r="CW6" s="665"/>
      <c r="CX6" s="665"/>
      <c r="CY6" s="666"/>
      <c r="CZ6" s="762">
        <v>0.4</v>
      </c>
      <c r="DA6" s="735"/>
      <c r="DB6" s="735"/>
      <c r="DC6" s="765"/>
      <c r="DD6" s="670" t="s">
        <v>224</v>
      </c>
      <c r="DE6" s="665"/>
      <c r="DF6" s="665"/>
      <c r="DG6" s="665"/>
      <c r="DH6" s="665"/>
      <c r="DI6" s="665"/>
      <c r="DJ6" s="665"/>
      <c r="DK6" s="665"/>
      <c r="DL6" s="665"/>
      <c r="DM6" s="665"/>
      <c r="DN6" s="665"/>
      <c r="DO6" s="665"/>
      <c r="DP6" s="666"/>
      <c r="DQ6" s="670">
        <v>243422</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4593</v>
      </c>
      <c r="S7" s="665"/>
      <c r="T7" s="665"/>
      <c r="U7" s="665"/>
      <c r="V7" s="665"/>
      <c r="W7" s="665"/>
      <c r="X7" s="665"/>
      <c r="Y7" s="666"/>
      <c r="Z7" s="691">
        <v>0</v>
      </c>
      <c r="AA7" s="691"/>
      <c r="AB7" s="691"/>
      <c r="AC7" s="691"/>
      <c r="AD7" s="692">
        <v>4593</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3243152</v>
      </c>
      <c r="BH7" s="665"/>
      <c r="BI7" s="665"/>
      <c r="BJ7" s="665"/>
      <c r="BK7" s="665"/>
      <c r="BL7" s="665"/>
      <c r="BM7" s="665"/>
      <c r="BN7" s="666"/>
      <c r="BO7" s="691">
        <v>39.5</v>
      </c>
      <c r="BP7" s="691"/>
      <c r="BQ7" s="691"/>
      <c r="BR7" s="691"/>
      <c r="BS7" s="692" t="s">
        <v>224</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8623494</v>
      </c>
      <c r="CS7" s="665"/>
      <c r="CT7" s="665"/>
      <c r="CU7" s="665"/>
      <c r="CV7" s="665"/>
      <c r="CW7" s="665"/>
      <c r="CX7" s="665"/>
      <c r="CY7" s="666"/>
      <c r="CZ7" s="691">
        <v>15.9</v>
      </c>
      <c r="DA7" s="691"/>
      <c r="DB7" s="691"/>
      <c r="DC7" s="691"/>
      <c r="DD7" s="670">
        <v>336615</v>
      </c>
      <c r="DE7" s="665"/>
      <c r="DF7" s="665"/>
      <c r="DG7" s="665"/>
      <c r="DH7" s="665"/>
      <c r="DI7" s="665"/>
      <c r="DJ7" s="665"/>
      <c r="DK7" s="665"/>
      <c r="DL7" s="665"/>
      <c r="DM7" s="665"/>
      <c r="DN7" s="665"/>
      <c r="DO7" s="665"/>
      <c r="DP7" s="666"/>
      <c r="DQ7" s="670">
        <v>6620832</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22588</v>
      </c>
      <c r="S8" s="665"/>
      <c r="T8" s="665"/>
      <c r="U8" s="665"/>
      <c r="V8" s="665"/>
      <c r="W8" s="665"/>
      <c r="X8" s="665"/>
      <c r="Y8" s="666"/>
      <c r="Z8" s="691">
        <v>0</v>
      </c>
      <c r="AA8" s="691"/>
      <c r="AB8" s="691"/>
      <c r="AC8" s="691"/>
      <c r="AD8" s="692">
        <v>22588</v>
      </c>
      <c r="AE8" s="692"/>
      <c r="AF8" s="692"/>
      <c r="AG8" s="692"/>
      <c r="AH8" s="692"/>
      <c r="AI8" s="692"/>
      <c r="AJ8" s="692"/>
      <c r="AK8" s="692"/>
      <c r="AL8" s="667">
        <v>0.1</v>
      </c>
      <c r="AM8" s="668"/>
      <c r="AN8" s="668"/>
      <c r="AO8" s="693"/>
      <c r="AP8" s="661" t="s">
        <v>235</v>
      </c>
      <c r="AQ8" s="662"/>
      <c r="AR8" s="662"/>
      <c r="AS8" s="662"/>
      <c r="AT8" s="662"/>
      <c r="AU8" s="662"/>
      <c r="AV8" s="662"/>
      <c r="AW8" s="662"/>
      <c r="AX8" s="662"/>
      <c r="AY8" s="662"/>
      <c r="AZ8" s="662"/>
      <c r="BA8" s="662"/>
      <c r="BB8" s="662"/>
      <c r="BC8" s="662"/>
      <c r="BD8" s="662"/>
      <c r="BE8" s="662"/>
      <c r="BF8" s="663"/>
      <c r="BG8" s="664">
        <v>128297</v>
      </c>
      <c r="BH8" s="665"/>
      <c r="BI8" s="665"/>
      <c r="BJ8" s="665"/>
      <c r="BK8" s="665"/>
      <c r="BL8" s="665"/>
      <c r="BM8" s="665"/>
      <c r="BN8" s="666"/>
      <c r="BO8" s="691">
        <v>1.6</v>
      </c>
      <c r="BP8" s="691"/>
      <c r="BQ8" s="691"/>
      <c r="BR8" s="691"/>
      <c r="BS8" s="692" t="s">
        <v>224</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14770282</v>
      </c>
      <c r="CS8" s="665"/>
      <c r="CT8" s="665"/>
      <c r="CU8" s="665"/>
      <c r="CV8" s="665"/>
      <c r="CW8" s="665"/>
      <c r="CX8" s="665"/>
      <c r="CY8" s="666"/>
      <c r="CZ8" s="691">
        <v>27.2</v>
      </c>
      <c r="DA8" s="691"/>
      <c r="DB8" s="691"/>
      <c r="DC8" s="691"/>
      <c r="DD8" s="670">
        <v>88708</v>
      </c>
      <c r="DE8" s="665"/>
      <c r="DF8" s="665"/>
      <c r="DG8" s="665"/>
      <c r="DH8" s="665"/>
      <c r="DI8" s="665"/>
      <c r="DJ8" s="665"/>
      <c r="DK8" s="665"/>
      <c r="DL8" s="665"/>
      <c r="DM8" s="665"/>
      <c r="DN8" s="665"/>
      <c r="DO8" s="665"/>
      <c r="DP8" s="666"/>
      <c r="DQ8" s="670">
        <v>6060775</v>
      </c>
      <c r="DR8" s="665"/>
      <c r="DS8" s="665"/>
      <c r="DT8" s="665"/>
      <c r="DU8" s="665"/>
      <c r="DV8" s="665"/>
      <c r="DW8" s="665"/>
      <c r="DX8" s="665"/>
      <c r="DY8" s="665"/>
      <c r="DZ8" s="665"/>
      <c r="EA8" s="665"/>
      <c r="EB8" s="665"/>
      <c r="EC8" s="705"/>
    </row>
    <row r="9" spans="2:143" ht="11.25" customHeight="1" x14ac:dyDescent="0.15">
      <c r="B9" s="661" t="s">
        <v>237</v>
      </c>
      <c r="C9" s="662"/>
      <c r="D9" s="662"/>
      <c r="E9" s="662"/>
      <c r="F9" s="662"/>
      <c r="G9" s="662"/>
      <c r="H9" s="662"/>
      <c r="I9" s="662"/>
      <c r="J9" s="662"/>
      <c r="K9" s="662"/>
      <c r="L9" s="662"/>
      <c r="M9" s="662"/>
      <c r="N9" s="662"/>
      <c r="O9" s="662"/>
      <c r="P9" s="662"/>
      <c r="Q9" s="663"/>
      <c r="R9" s="664">
        <v>31197</v>
      </c>
      <c r="S9" s="665"/>
      <c r="T9" s="665"/>
      <c r="U9" s="665"/>
      <c r="V9" s="665"/>
      <c r="W9" s="665"/>
      <c r="X9" s="665"/>
      <c r="Y9" s="666"/>
      <c r="Z9" s="691">
        <v>0.1</v>
      </c>
      <c r="AA9" s="691"/>
      <c r="AB9" s="691"/>
      <c r="AC9" s="691"/>
      <c r="AD9" s="692">
        <v>31197</v>
      </c>
      <c r="AE9" s="692"/>
      <c r="AF9" s="692"/>
      <c r="AG9" s="692"/>
      <c r="AH9" s="692"/>
      <c r="AI9" s="692"/>
      <c r="AJ9" s="692"/>
      <c r="AK9" s="692"/>
      <c r="AL9" s="667">
        <v>0.1</v>
      </c>
      <c r="AM9" s="668"/>
      <c r="AN9" s="668"/>
      <c r="AO9" s="693"/>
      <c r="AP9" s="661" t="s">
        <v>238</v>
      </c>
      <c r="AQ9" s="662"/>
      <c r="AR9" s="662"/>
      <c r="AS9" s="662"/>
      <c r="AT9" s="662"/>
      <c r="AU9" s="662"/>
      <c r="AV9" s="662"/>
      <c r="AW9" s="662"/>
      <c r="AX9" s="662"/>
      <c r="AY9" s="662"/>
      <c r="AZ9" s="662"/>
      <c r="BA9" s="662"/>
      <c r="BB9" s="662"/>
      <c r="BC9" s="662"/>
      <c r="BD9" s="662"/>
      <c r="BE9" s="662"/>
      <c r="BF9" s="663"/>
      <c r="BG9" s="664">
        <v>2727532</v>
      </c>
      <c r="BH9" s="665"/>
      <c r="BI9" s="665"/>
      <c r="BJ9" s="665"/>
      <c r="BK9" s="665"/>
      <c r="BL9" s="665"/>
      <c r="BM9" s="665"/>
      <c r="BN9" s="666"/>
      <c r="BO9" s="691">
        <v>33.200000000000003</v>
      </c>
      <c r="BP9" s="691"/>
      <c r="BQ9" s="691"/>
      <c r="BR9" s="691"/>
      <c r="BS9" s="692" t="s">
        <v>224</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3307710</v>
      </c>
      <c r="CS9" s="665"/>
      <c r="CT9" s="665"/>
      <c r="CU9" s="665"/>
      <c r="CV9" s="665"/>
      <c r="CW9" s="665"/>
      <c r="CX9" s="665"/>
      <c r="CY9" s="666"/>
      <c r="CZ9" s="691">
        <v>6.1</v>
      </c>
      <c r="DA9" s="691"/>
      <c r="DB9" s="691"/>
      <c r="DC9" s="691"/>
      <c r="DD9" s="670">
        <v>364846</v>
      </c>
      <c r="DE9" s="665"/>
      <c r="DF9" s="665"/>
      <c r="DG9" s="665"/>
      <c r="DH9" s="665"/>
      <c r="DI9" s="665"/>
      <c r="DJ9" s="665"/>
      <c r="DK9" s="665"/>
      <c r="DL9" s="665"/>
      <c r="DM9" s="665"/>
      <c r="DN9" s="665"/>
      <c r="DO9" s="665"/>
      <c r="DP9" s="666"/>
      <c r="DQ9" s="670">
        <v>2127617</v>
      </c>
      <c r="DR9" s="665"/>
      <c r="DS9" s="665"/>
      <c r="DT9" s="665"/>
      <c r="DU9" s="665"/>
      <c r="DV9" s="665"/>
      <c r="DW9" s="665"/>
      <c r="DX9" s="665"/>
      <c r="DY9" s="665"/>
      <c r="DZ9" s="665"/>
      <c r="EA9" s="665"/>
      <c r="EB9" s="665"/>
      <c r="EC9" s="705"/>
    </row>
    <row r="10" spans="2:143" ht="11.25" customHeight="1" x14ac:dyDescent="0.15">
      <c r="B10" s="661" t="s">
        <v>240</v>
      </c>
      <c r="C10" s="662"/>
      <c r="D10" s="662"/>
      <c r="E10" s="662"/>
      <c r="F10" s="662"/>
      <c r="G10" s="662"/>
      <c r="H10" s="662"/>
      <c r="I10" s="662"/>
      <c r="J10" s="662"/>
      <c r="K10" s="662"/>
      <c r="L10" s="662"/>
      <c r="M10" s="662"/>
      <c r="N10" s="662"/>
      <c r="O10" s="662"/>
      <c r="P10" s="662"/>
      <c r="Q10" s="663"/>
      <c r="R10" s="664" t="s">
        <v>224</v>
      </c>
      <c r="S10" s="665"/>
      <c r="T10" s="665"/>
      <c r="U10" s="665"/>
      <c r="V10" s="665"/>
      <c r="W10" s="665"/>
      <c r="X10" s="665"/>
      <c r="Y10" s="666"/>
      <c r="Z10" s="691" t="s">
        <v>135</v>
      </c>
      <c r="AA10" s="691"/>
      <c r="AB10" s="691"/>
      <c r="AC10" s="691"/>
      <c r="AD10" s="692" t="s">
        <v>224</v>
      </c>
      <c r="AE10" s="692"/>
      <c r="AF10" s="692"/>
      <c r="AG10" s="692"/>
      <c r="AH10" s="692"/>
      <c r="AI10" s="692"/>
      <c r="AJ10" s="692"/>
      <c r="AK10" s="692"/>
      <c r="AL10" s="667" t="s">
        <v>241</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156826</v>
      </c>
      <c r="BH10" s="665"/>
      <c r="BI10" s="665"/>
      <c r="BJ10" s="665"/>
      <c r="BK10" s="665"/>
      <c r="BL10" s="665"/>
      <c r="BM10" s="665"/>
      <c r="BN10" s="666"/>
      <c r="BO10" s="691">
        <v>1.9</v>
      </c>
      <c r="BP10" s="691"/>
      <c r="BQ10" s="691"/>
      <c r="BR10" s="691"/>
      <c r="BS10" s="692" t="s">
        <v>224</v>
      </c>
      <c r="BT10" s="692"/>
      <c r="BU10" s="692"/>
      <c r="BV10" s="692"/>
      <c r="BW10" s="692"/>
      <c r="BX10" s="692"/>
      <c r="BY10" s="692"/>
      <c r="BZ10" s="692"/>
      <c r="CA10" s="692"/>
      <c r="CB10" s="750"/>
      <c r="CD10" s="706" t="s">
        <v>243</v>
      </c>
      <c r="CE10" s="703"/>
      <c r="CF10" s="703"/>
      <c r="CG10" s="703"/>
      <c r="CH10" s="703"/>
      <c r="CI10" s="703"/>
      <c r="CJ10" s="703"/>
      <c r="CK10" s="703"/>
      <c r="CL10" s="703"/>
      <c r="CM10" s="703"/>
      <c r="CN10" s="703"/>
      <c r="CO10" s="703"/>
      <c r="CP10" s="703"/>
      <c r="CQ10" s="704"/>
      <c r="CR10" s="664">
        <v>104840</v>
      </c>
      <c r="CS10" s="665"/>
      <c r="CT10" s="665"/>
      <c r="CU10" s="665"/>
      <c r="CV10" s="665"/>
      <c r="CW10" s="665"/>
      <c r="CX10" s="665"/>
      <c r="CY10" s="666"/>
      <c r="CZ10" s="691">
        <v>0.2</v>
      </c>
      <c r="DA10" s="691"/>
      <c r="DB10" s="691"/>
      <c r="DC10" s="691"/>
      <c r="DD10" s="670" t="s">
        <v>241</v>
      </c>
      <c r="DE10" s="665"/>
      <c r="DF10" s="665"/>
      <c r="DG10" s="665"/>
      <c r="DH10" s="665"/>
      <c r="DI10" s="665"/>
      <c r="DJ10" s="665"/>
      <c r="DK10" s="665"/>
      <c r="DL10" s="665"/>
      <c r="DM10" s="665"/>
      <c r="DN10" s="665"/>
      <c r="DO10" s="665"/>
      <c r="DP10" s="666"/>
      <c r="DQ10" s="670">
        <v>52742</v>
      </c>
      <c r="DR10" s="665"/>
      <c r="DS10" s="665"/>
      <c r="DT10" s="665"/>
      <c r="DU10" s="665"/>
      <c r="DV10" s="665"/>
      <c r="DW10" s="665"/>
      <c r="DX10" s="665"/>
      <c r="DY10" s="665"/>
      <c r="DZ10" s="665"/>
      <c r="EA10" s="665"/>
      <c r="EB10" s="665"/>
      <c r="EC10" s="705"/>
    </row>
    <row r="11" spans="2:143" ht="11.25" customHeight="1" x14ac:dyDescent="0.15">
      <c r="B11" s="661" t="s">
        <v>244</v>
      </c>
      <c r="C11" s="662"/>
      <c r="D11" s="662"/>
      <c r="E11" s="662"/>
      <c r="F11" s="662"/>
      <c r="G11" s="662"/>
      <c r="H11" s="662"/>
      <c r="I11" s="662"/>
      <c r="J11" s="662"/>
      <c r="K11" s="662"/>
      <c r="L11" s="662"/>
      <c r="M11" s="662"/>
      <c r="N11" s="662"/>
      <c r="O11" s="662"/>
      <c r="P11" s="662"/>
      <c r="Q11" s="663"/>
      <c r="R11" s="664">
        <v>1901747</v>
      </c>
      <c r="S11" s="665"/>
      <c r="T11" s="665"/>
      <c r="U11" s="665"/>
      <c r="V11" s="665"/>
      <c r="W11" s="665"/>
      <c r="X11" s="665"/>
      <c r="Y11" s="666"/>
      <c r="Z11" s="667">
        <v>3.5</v>
      </c>
      <c r="AA11" s="668"/>
      <c r="AB11" s="668"/>
      <c r="AC11" s="669"/>
      <c r="AD11" s="670">
        <v>1901747</v>
      </c>
      <c r="AE11" s="665"/>
      <c r="AF11" s="665"/>
      <c r="AG11" s="665"/>
      <c r="AH11" s="665"/>
      <c r="AI11" s="665"/>
      <c r="AJ11" s="665"/>
      <c r="AK11" s="666"/>
      <c r="AL11" s="667">
        <v>6.7</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230497</v>
      </c>
      <c r="BH11" s="665"/>
      <c r="BI11" s="665"/>
      <c r="BJ11" s="665"/>
      <c r="BK11" s="665"/>
      <c r="BL11" s="665"/>
      <c r="BM11" s="665"/>
      <c r="BN11" s="666"/>
      <c r="BO11" s="691">
        <v>2.8</v>
      </c>
      <c r="BP11" s="691"/>
      <c r="BQ11" s="691"/>
      <c r="BR11" s="691"/>
      <c r="BS11" s="692" t="s">
        <v>241</v>
      </c>
      <c r="BT11" s="692"/>
      <c r="BU11" s="692"/>
      <c r="BV11" s="692"/>
      <c r="BW11" s="692"/>
      <c r="BX11" s="692"/>
      <c r="BY11" s="692"/>
      <c r="BZ11" s="692"/>
      <c r="CA11" s="692"/>
      <c r="CB11" s="750"/>
      <c r="CD11" s="706" t="s">
        <v>246</v>
      </c>
      <c r="CE11" s="703"/>
      <c r="CF11" s="703"/>
      <c r="CG11" s="703"/>
      <c r="CH11" s="703"/>
      <c r="CI11" s="703"/>
      <c r="CJ11" s="703"/>
      <c r="CK11" s="703"/>
      <c r="CL11" s="703"/>
      <c r="CM11" s="703"/>
      <c r="CN11" s="703"/>
      <c r="CO11" s="703"/>
      <c r="CP11" s="703"/>
      <c r="CQ11" s="704"/>
      <c r="CR11" s="664">
        <v>2512359</v>
      </c>
      <c r="CS11" s="665"/>
      <c r="CT11" s="665"/>
      <c r="CU11" s="665"/>
      <c r="CV11" s="665"/>
      <c r="CW11" s="665"/>
      <c r="CX11" s="665"/>
      <c r="CY11" s="666"/>
      <c r="CZ11" s="691">
        <v>4.5999999999999996</v>
      </c>
      <c r="DA11" s="691"/>
      <c r="DB11" s="691"/>
      <c r="DC11" s="691"/>
      <c r="DD11" s="670">
        <v>487596</v>
      </c>
      <c r="DE11" s="665"/>
      <c r="DF11" s="665"/>
      <c r="DG11" s="665"/>
      <c r="DH11" s="665"/>
      <c r="DI11" s="665"/>
      <c r="DJ11" s="665"/>
      <c r="DK11" s="665"/>
      <c r="DL11" s="665"/>
      <c r="DM11" s="665"/>
      <c r="DN11" s="665"/>
      <c r="DO11" s="665"/>
      <c r="DP11" s="666"/>
      <c r="DQ11" s="670">
        <v>1235015</v>
      </c>
      <c r="DR11" s="665"/>
      <c r="DS11" s="665"/>
      <c r="DT11" s="665"/>
      <c r="DU11" s="665"/>
      <c r="DV11" s="665"/>
      <c r="DW11" s="665"/>
      <c r="DX11" s="665"/>
      <c r="DY11" s="665"/>
      <c r="DZ11" s="665"/>
      <c r="EA11" s="665"/>
      <c r="EB11" s="665"/>
      <c r="EC11" s="705"/>
    </row>
    <row r="12" spans="2:143" ht="11.25" customHeight="1" x14ac:dyDescent="0.15">
      <c r="B12" s="661" t="s">
        <v>247</v>
      </c>
      <c r="C12" s="662"/>
      <c r="D12" s="662"/>
      <c r="E12" s="662"/>
      <c r="F12" s="662"/>
      <c r="G12" s="662"/>
      <c r="H12" s="662"/>
      <c r="I12" s="662"/>
      <c r="J12" s="662"/>
      <c r="K12" s="662"/>
      <c r="L12" s="662"/>
      <c r="M12" s="662"/>
      <c r="N12" s="662"/>
      <c r="O12" s="662"/>
      <c r="P12" s="662"/>
      <c r="Q12" s="663"/>
      <c r="R12" s="664" t="s">
        <v>224</v>
      </c>
      <c r="S12" s="665"/>
      <c r="T12" s="665"/>
      <c r="U12" s="665"/>
      <c r="V12" s="665"/>
      <c r="W12" s="665"/>
      <c r="X12" s="665"/>
      <c r="Y12" s="666"/>
      <c r="Z12" s="691" t="s">
        <v>135</v>
      </c>
      <c r="AA12" s="691"/>
      <c r="AB12" s="691"/>
      <c r="AC12" s="691"/>
      <c r="AD12" s="692" t="s">
        <v>241</v>
      </c>
      <c r="AE12" s="692"/>
      <c r="AF12" s="692"/>
      <c r="AG12" s="692"/>
      <c r="AH12" s="692"/>
      <c r="AI12" s="692"/>
      <c r="AJ12" s="692"/>
      <c r="AK12" s="692"/>
      <c r="AL12" s="667" t="s">
        <v>135</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4016716</v>
      </c>
      <c r="BH12" s="665"/>
      <c r="BI12" s="665"/>
      <c r="BJ12" s="665"/>
      <c r="BK12" s="665"/>
      <c r="BL12" s="665"/>
      <c r="BM12" s="665"/>
      <c r="BN12" s="666"/>
      <c r="BO12" s="691">
        <v>48.9</v>
      </c>
      <c r="BP12" s="691"/>
      <c r="BQ12" s="691"/>
      <c r="BR12" s="691"/>
      <c r="BS12" s="692" t="s">
        <v>135</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1691835</v>
      </c>
      <c r="CS12" s="665"/>
      <c r="CT12" s="665"/>
      <c r="CU12" s="665"/>
      <c r="CV12" s="665"/>
      <c r="CW12" s="665"/>
      <c r="CX12" s="665"/>
      <c r="CY12" s="666"/>
      <c r="CZ12" s="691">
        <v>3.1</v>
      </c>
      <c r="DA12" s="691"/>
      <c r="DB12" s="691"/>
      <c r="DC12" s="691"/>
      <c r="DD12" s="670">
        <v>110254</v>
      </c>
      <c r="DE12" s="665"/>
      <c r="DF12" s="665"/>
      <c r="DG12" s="665"/>
      <c r="DH12" s="665"/>
      <c r="DI12" s="665"/>
      <c r="DJ12" s="665"/>
      <c r="DK12" s="665"/>
      <c r="DL12" s="665"/>
      <c r="DM12" s="665"/>
      <c r="DN12" s="665"/>
      <c r="DO12" s="665"/>
      <c r="DP12" s="666"/>
      <c r="DQ12" s="670">
        <v>1176125</v>
      </c>
      <c r="DR12" s="665"/>
      <c r="DS12" s="665"/>
      <c r="DT12" s="665"/>
      <c r="DU12" s="665"/>
      <c r="DV12" s="665"/>
      <c r="DW12" s="665"/>
      <c r="DX12" s="665"/>
      <c r="DY12" s="665"/>
      <c r="DZ12" s="665"/>
      <c r="EA12" s="665"/>
      <c r="EB12" s="665"/>
      <c r="EC12" s="705"/>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241</v>
      </c>
      <c r="S13" s="665"/>
      <c r="T13" s="665"/>
      <c r="U13" s="665"/>
      <c r="V13" s="665"/>
      <c r="W13" s="665"/>
      <c r="X13" s="665"/>
      <c r="Y13" s="666"/>
      <c r="Z13" s="691" t="s">
        <v>241</v>
      </c>
      <c r="AA13" s="691"/>
      <c r="AB13" s="691"/>
      <c r="AC13" s="691"/>
      <c r="AD13" s="692" t="s">
        <v>224</v>
      </c>
      <c r="AE13" s="692"/>
      <c r="AF13" s="692"/>
      <c r="AG13" s="692"/>
      <c r="AH13" s="692"/>
      <c r="AI13" s="692"/>
      <c r="AJ13" s="692"/>
      <c r="AK13" s="692"/>
      <c r="AL13" s="667" t="s">
        <v>224</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3981535</v>
      </c>
      <c r="BH13" s="665"/>
      <c r="BI13" s="665"/>
      <c r="BJ13" s="665"/>
      <c r="BK13" s="665"/>
      <c r="BL13" s="665"/>
      <c r="BM13" s="665"/>
      <c r="BN13" s="666"/>
      <c r="BO13" s="691">
        <v>48.4</v>
      </c>
      <c r="BP13" s="691"/>
      <c r="BQ13" s="691"/>
      <c r="BR13" s="691"/>
      <c r="BS13" s="692" t="s">
        <v>224</v>
      </c>
      <c r="BT13" s="692"/>
      <c r="BU13" s="692"/>
      <c r="BV13" s="692"/>
      <c r="BW13" s="692"/>
      <c r="BX13" s="692"/>
      <c r="BY13" s="692"/>
      <c r="BZ13" s="692"/>
      <c r="CA13" s="692"/>
      <c r="CB13" s="750"/>
      <c r="CD13" s="706" t="s">
        <v>252</v>
      </c>
      <c r="CE13" s="703"/>
      <c r="CF13" s="703"/>
      <c r="CG13" s="703"/>
      <c r="CH13" s="703"/>
      <c r="CI13" s="703"/>
      <c r="CJ13" s="703"/>
      <c r="CK13" s="703"/>
      <c r="CL13" s="703"/>
      <c r="CM13" s="703"/>
      <c r="CN13" s="703"/>
      <c r="CO13" s="703"/>
      <c r="CP13" s="703"/>
      <c r="CQ13" s="704"/>
      <c r="CR13" s="664">
        <v>8745560</v>
      </c>
      <c r="CS13" s="665"/>
      <c r="CT13" s="665"/>
      <c r="CU13" s="665"/>
      <c r="CV13" s="665"/>
      <c r="CW13" s="665"/>
      <c r="CX13" s="665"/>
      <c r="CY13" s="666"/>
      <c r="CZ13" s="691">
        <v>16.100000000000001</v>
      </c>
      <c r="DA13" s="691"/>
      <c r="DB13" s="691"/>
      <c r="DC13" s="691"/>
      <c r="DD13" s="670">
        <v>3618286</v>
      </c>
      <c r="DE13" s="665"/>
      <c r="DF13" s="665"/>
      <c r="DG13" s="665"/>
      <c r="DH13" s="665"/>
      <c r="DI13" s="665"/>
      <c r="DJ13" s="665"/>
      <c r="DK13" s="665"/>
      <c r="DL13" s="665"/>
      <c r="DM13" s="665"/>
      <c r="DN13" s="665"/>
      <c r="DO13" s="665"/>
      <c r="DP13" s="666"/>
      <c r="DQ13" s="670">
        <v>5018132</v>
      </c>
      <c r="DR13" s="665"/>
      <c r="DS13" s="665"/>
      <c r="DT13" s="665"/>
      <c r="DU13" s="665"/>
      <c r="DV13" s="665"/>
      <c r="DW13" s="665"/>
      <c r="DX13" s="665"/>
      <c r="DY13" s="665"/>
      <c r="DZ13" s="665"/>
      <c r="EA13" s="665"/>
      <c r="EB13" s="665"/>
      <c r="EC13" s="705"/>
    </row>
    <row r="14" spans="2:143" ht="11.25" customHeight="1" x14ac:dyDescent="0.15">
      <c r="B14" s="661" t="s">
        <v>253</v>
      </c>
      <c r="C14" s="662"/>
      <c r="D14" s="662"/>
      <c r="E14" s="662"/>
      <c r="F14" s="662"/>
      <c r="G14" s="662"/>
      <c r="H14" s="662"/>
      <c r="I14" s="662"/>
      <c r="J14" s="662"/>
      <c r="K14" s="662"/>
      <c r="L14" s="662"/>
      <c r="M14" s="662"/>
      <c r="N14" s="662"/>
      <c r="O14" s="662"/>
      <c r="P14" s="662"/>
      <c r="Q14" s="663"/>
      <c r="R14" s="664" t="s">
        <v>241</v>
      </c>
      <c r="S14" s="665"/>
      <c r="T14" s="665"/>
      <c r="U14" s="665"/>
      <c r="V14" s="665"/>
      <c r="W14" s="665"/>
      <c r="X14" s="665"/>
      <c r="Y14" s="666"/>
      <c r="Z14" s="691" t="s">
        <v>224</v>
      </c>
      <c r="AA14" s="691"/>
      <c r="AB14" s="691"/>
      <c r="AC14" s="691"/>
      <c r="AD14" s="692" t="s">
        <v>135</v>
      </c>
      <c r="AE14" s="692"/>
      <c r="AF14" s="692"/>
      <c r="AG14" s="692"/>
      <c r="AH14" s="692"/>
      <c r="AI14" s="692"/>
      <c r="AJ14" s="692"/>
      <c r="AK14" s="692"/>
      <c r="AL14" s="667" t="s">
        <v>241</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277139</v>
      </c>
      <c r="BH14" s="665"/>
      <c r="BI14" s="665"/>
      <c r="BJ14" s="665"/>
      <c r="BK14" s="665"/>
      <c r="BL14" s="665"/>
      <c r="BM14" s="665"/>
      <c r="BN14" s="666"/>
      <c r="BO14" s="691">
        <v>3.4</v>
      </c>
      <c r="BP14" s="691"/>
      <c r="BQ14" s="691"/>
      <c r="BR14" s="691"/>
      <c r="BS14" s="692" t="s">
        <v>241</v>
      </c>
      <c r="BT14" s="692"/>
      <c r="BU14" s="692"/>
      <c r="BV14" s="692"/>
      <c r="BW14" s="692"/>
      <c r="BX14" s="692"/>
      <c r="BY14" s="692"/>
      <c r="BZ14" s="692"/>
      <c r="CA14" s="692"/>
      <c r="CB14" s="750"/>
      <c r="CD14" s="706" t="s">
        <v>255</v>
      </c>
      <c r="CE14" s="703"/>
      <c r="CF14" s="703"/>
      <c r="CG14" s="703"/>
      <c r="CH14" s="703"/>
      <c r="CI14" s="703"/>
      <c r="CJ14" s="703"/>
      <c r="CK14" s="703"/>
      <c r="CL14" s="703"/>
      <c r="CM14" s="703"/>
      <c r="CN14" s="703"/>
      <c r="CO14" s="703"/>
      <c r="CP14" s="703"/>
      <c r="CQ14" s="704"/>
      <c r="CR14" s="664">
        <v>1763866</v>
      </c>
      <c r="CS14" s="665"/>
      <c r="CT14" s="665"/>
      <c r="CU14" s="665"/>
      <c r="CV14" s="665"/>
      <c r="CW14" s="665"/>
      <c r="CX14" s="665"/>
      <c r="CY14" s="666"/>
      <c r="CZ14" s="691">
        <v>3.2</v>
      </c>
      <c r="DA14" s="691"/>
      <c r="DB14" s="691"/>
      <c r="DC14" s="691"/>
      <c r="DD14" s="670">
        <v>167585</v>
      </c>
      <c r="DE14" s="665"/>
      <c r="DF14" s="665"/>
      <c r="DG14" s="665"/>
      <c r="DH14" s="665"/>
      <c r="DI14" s="665"/>
      <c r="DJ14" s="665"/>
      <c r="DK14" s="665"/>
      <c r="DL14" s="665"/>
      <c r="DM14" s="665"/>
      <c r="DN14" s="665"/>
      <c r="DO14" s="665"/>
      <c r="DP14" s="666"/>
      <c r="DQ14" s="670">
        <v>1576244</v>
      </c>
      <c r="DR14" s="665"/>
      <c r="DS14" s="665"/>
      <c r="DT14" s="665"/>
      <c r="DU14" s="665"/>
      <c r="DV14" s="665"/>
      <c r="DW14" s="665"/>
      <c r="DX14" s="665"/>
      <c r="DY14" s="665"/>
      <c r="DZ14" s="665"/>
      <c r="EA14" s="665"/>
      <c r="EB14" s="665"/>
      <c r="EC14" s="705"/>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224</v>
      </c>
      <c r="S15" s="665"/>
      <c r="T15" s="665"/>
      <c r="U15" s="665"/>
      <c r="V15" s="665"/>
      <c r="W15" s="665"/>
      <c r="X15" s="665"/>
      <c r="Y15" s="666"/>
      <c r="Z15" s="691" t="s">
        <v>241</v>
      </c>
      <c r="AA15" s="691"/>
      <c r="AB15" s="691"/>
      <c r="AC15" s="691"/>
      <c r="AD15" s="692" t="s">
        <v>224</v>
      </c>
      <c r="AE15" s="692"/>
      <c r="AF15" s="692"/>
      <c r="AG15" s="692"/>
      <c r="AH15" s="692"/>
      <c r="AI15" s="692"/>
      <c r="AJ15" s="692"/>
      <c r="AK15" s="692"/>
      <c r="AL15" s="667" t="s">
        <v>241</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552218</v>
      </c>
      <c r="BH15" s="665"/>
      <c r="BI15" s="665"/>
      <c r="BJ15" s="665"/>
      <c r="BK15" s="665"/>
      <c r="BL15" s="665"/>
      <c r="BM15" s="665"/>
      <c r="BN15" s="666"/>
      <c r="BO15" s="691">
        <v>6.7</v>
      </c>
      <c r="BP15" s="691"/>
      <c r="BQ15" s="691"/>
      <c r="BR15" s="691"/>
      <c r="BS15" s="692" t="s">
        <v>241</v>
      </c>
      <c r="BT15" s="692"/>
      <c r="BU15" s="692"/>
      <c r="BV15" s="692"/>
      <c r="BW15" s="692"/>
      <c r="BX15" s="692"/>
      <c r="BY15" s="692"/>
      <c r="BZ15" s="692"/>
      <c r="CA15" s="692"/>
      <c r="CB15" s="750"/>
      <c r="CD15" s="706" t="s">
        <v>258</v>
      </c>
      <c r="CE15" s="703"/>
      <c r="CF15" s="703"/>
      <c r="CG15" s="703"/>
      <c r="CH15" s="703"/>
      <c r="CI15" s="703"/>
      <c r="CJ15" s="703"/>
      <c r="CK15" s="703"/>
      <c r="CL15" s="703"/>
      <c r="CM15" s="703"/>
      <c r="CN15" s="703"/>
      <c r="CO15" s="703"/>
      <c r="CP15" s="703"/>
      <c r="CQ15" s="704"/>
      <c r="CR15" s="664">
        <v>5529896</v>
      </c>
      <c r="CS15" s="665"/>
      <c r="CT15" s="665"/>
      <c r="CU15" s="665"/>
      <c r="CV15" s="665"/>
      <c r="CW15" s="665"/>
      <c r="CX15" s="665"/>
      <c r="CY15" s="666"/>
      <c r="CZ15" s="691">
        <v>10.199999999999999</v>
      </c>
      <c r="DA15" s="691"/>
      <c r="DB15" s="691"/>
      <c r="DC15" s="691"/>
      <c r="DD15" s="670">
        <v>1772005</v>
      </c>
      <c r="DE15" s="665"/>
      <c r="DF15" s="665"/>
      <c r="DG15" s="665"/>
      <c r="DH15" s="665"/>
      <c r="DI15" s="665"/>
      <c r="DJ15" s="665"/>
      <c r="DK15" s="665"/>
      <c r="DL15" s="665"/>
      <c r="DM15" s="665"/>
      <c r="DN15" s="665"/>
      <c r="DO15" s="665"/>
      <c r="DP15" s="666"/>
      <c r="DQ15" s="670">
        <v>3406723</v>
      </c>
      <c r="DR15" s="665"/>
      <c r="DS15" s="665"/>
      <c r="DT15" s="665"/>
      <c r="DU15" s="665"/>
      <c r="DV15" s="665"/>
      <c r="DW15" s="665"/>
      <c r="DX15" s="665"/>
      <c r="DY15" s="665"/>
      <c r="DZ15" s="665"/>
      <c r="EA15" s="665"/>
      <c r="EB15" s="665"/>
      <c r="EC15" s="705"/>
    </row>
    <row r="16" spans="2:143" ht="11.25" customHeight="1" x14ac:dyDescent="0.15">
      <c r="B16" s="661" t="s">
        <v>259</v>
      </c>
      <c r="C16" s="662"/>
      <c r="D16" s="662"/>
      <c r="E16" s="662"/>
      <c r="F16" s="662"/>
      <c r="G16" s="662"/>
      <c r="H16" s="662"/>
      <c r="I16" s="662"/>
      <c r="J16" s="662"/>
      <c r="K16" s="662"/>
      <c r="L16" s="662"/>
      <c r="M16" s="662"/>
      <c r="N16" s="662"/>
      <c r="O16" s="662"/>
      <c r="P16" s="662"/>
      <c r="Q16" s="663"/>
      <c r="R16" s="664">
        <v>27575</v>
      </c>
      <c r="S16" s="665"/>
      <c r="T16" s="665"/>
      <c r="U16" s="665"/>
      <c r="V16" s="665"/>
      <c r="W16" s="665"/>
      <c r="X16" s="665"/>
      <c r="Y16" s="666"/>
      <c r="Z16" s="691">
        <v>0.1</v>
      </c>
      <c r="AA16" s="691"/>
      <c r="AB16" s="691"/>
      <c r="AC16" s="691"/>
      <c r="AD16" s="692">
        <v>27575</v>
      </c>
      <c r="AE16" s="692"/>
      <c r="AF16" s="692"/>
      <c r="AG16" s="692"/>
      <c r="AH16" s="692"/>
      <c r="AI16" s="692"/>
      <c r="AJ16" s="692"/>
      <c r="AK16" s="692"/>
      <c r="AL16" s="667">
        <v>0.1</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v>19839</v>
      </c>
      <c r="BH16" s="665"/>
      <c r="BI16" s="665"/>
      <c r="BJ16" s="665"/>
      <c r="BK16" s="665"/>
      <c r="BL16" s="665"/>
      <c r="BM16" s="665"/>
      <c r="BN16" s="666"/>
      <c r="BO16" s="691">
        <v>0.2</v>
      </c>
      <c r="BP16" s="691"/>
      <c r="BQ16" s="691"/>
      <c r="BR16" s="691"/>
      <c r="BS16" s="692" t="s">
        <v>224</v>
      </c>
      <c r="BT16" s="692"/>
      <c r="BU16" s="692"/>
      <c r="BV16" s="692"/>
      <c r="BW16" s="692"/>
      <c r="BX16" s="692"/>
      <c r="BY16" s="692"/>
      <c r="BZ16" s="692"/>
      <c r="CA16" s="692"/>
      <c r="CB16" s="750"/>
      <c r="CD16" s="706" t="s">
        <v>261</v>
      </c>
      <c r="CE16" s="703"/>
      <c r="CF16" s="703"/>
      <c r="CG16" s="703"/>
      <c r="CH16" s="703"/>
      <c r="CI16" s="703"/>
      <c r="CJ16" s="703"/>
      <c r="CK16" s="703"/>
      <c r="CL16" s="703"/>
      <c r="CM16" s="703"/>
      <c r="CN16" s="703"/>
      <c r="CO16" s="703"/>
      <c r="CP16" s="703"/>
      <c r="CQ16" s="704"/>
      <c r="CR16" s="664">
        <v>551273</v>
      </c>
      <c r="CS16" s="665"/>
      <c r="CT16" s="665"/>
      <c r="CU16" s="665"/>
      <c r="CV16" s="665"/>
      <c r="CW16" s="665"/>
      <c r="CX16" s="665"/>
      <c r="CY16" s="666"/>
      <c r="CZ16" s="691">
        <v>1</v>
      </c>
      <c r="DA16" s="691"/>
      <c r="DB16" s="691"/>
      <c r="DC16" s="691"/>
      <c r="DD16" s="670" t="s">
        <v>135</v>
      </c>
      <c r="DE16" s="665"/>
      <c r="DF16" s="665"/>
      <c r="DG16" s="665"/>
      <c r="DH16" s="665"/>
      <c r="DI16" s="665"/>
      <c r="DJ16" s="665"/>
      <c r="DK16" s="665"/>
      <c r="DL16" s="665"/>
      <c r="DM16" s="665"/>
      <c r="DN16" s="665"/>
      <c r="DO16" s="665"/>
      <c r="DP16" s="666"/>
      <c r="DQ16" s="670">
        <v>134620</v>
      </c>
      <c r="DR16" s="665"/>
      <c r="DS16" s="665"/>
      <c r="DT16" s="665"/>
      <c r="DU16" s="665"/>
      <c r="DV16" s="665"/>
      <c r="DW16" s="665"/>
      <c r="DX16" s="665"/>
      <c r="DY16" s="665"/>
      <c r="DZ16" s="665"/>
      <c r="EA16" s="665"/>
      <c r="EB16" s="665"/>
      <c r="EC16" s="705"/>
    </row>
    <row r="17" spans="2:133" ht="11.25" customHeight="1" x14ac:dyDescent="0.15">
      <c r="B17" s="661" t="s">
        <v>262</v>
      </c>
      <c r="C17" s="662"/>
      <c r="D17" s="662"/>
      <c r="E17" s="662"/>
      <c r="F17" s="662"/>
      <c r="G17" s="662"/>
      <c r="H17" s="662"/>
      <c r="I17" s="662"/>
      <c r="J17" s="662"/>
      <c r="K17" s="662"/>
      <c r="L17" s="662"/>
      <c r="M17" s="662"/>
      <c r="N17" s="662"/>
      <c r="O17" s="662"/>
      <c r="P17" s="662"/>
      <c r="Q17" s="663"/>
      <c r="R17" s="664">
        <v>88541</v>
      </c>
      <c r="S17" s="665"/>
      <c r="T17" s="665"/>
      <c r="U17" s="665"/>
      <c r="V17" s="665"/>
      <c r="W17" s="665"/>
      <c r="X17" s="665"/>
      <c r="Y17" s="666"/>
      <c r="Z17" s="691">
        <v>0.2</v>
      </c>
      <c r="AA17" s="691"/>
      <c r="AB17" s="691"/>
      <c r="AC17" s="691"/>
      <c r="AD17" s="692">
        <v>88541</v>
      </c>
      <c r="AE17" s="692"/>
      <c r="AF17" s="692"/>
      <c r="AG17" s="692"/>
      <c r="AH17" s="692"/>
      <c r="AI17" s="692"/>
      <c r="AJ17" s="692"/>
      <c r="AK17" s="692"/>
      <c r="AL17" s="667">
        <v>0.3</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241</v>
      </c>
      <c r="BH17" s="665"/>
      <c r="BI17" s="665"/>
      <c r="BJ17" s="665"/>
      <c r="BK17" s="665"/>
      <c r="BL17" s="665"/>
      <c r="BM17" s="665"/>
      <c r="BN17" s="666"/>
      <c r="BO17" s="691" t="s">
        <v>241</v>
      </c>
      <c r="BP17" s="691"/>
      <c r="BQ17" s="691"/>
      <c r="BR17" s="691"/>
      <c r="BS17" s="692" t="s">
        <v>241</v>
      </c>
      <c r="BT17" s="692"/>
      <c r="BU17" s="692"/>
      <c r="BV17" s="692"/>
      <c r="BW17" s="692"/>
      <c r="BX17" s="692"/>
      <c r="BY17" s="692"/>
      <c r="BZ17" s="692"/>
      <c r="CA17" s="692"/>
      <c r="CB17" s="750"/>
      <c r="CD17" s="706" t="s">
        <v>264</v>
      </c>
      <c r="CE17" s="703"/>
      <c r="CF17" s="703"/>
      <c r="CG17" s="703"/>
      <c r="CH17" s="703"/>
      <c r="CI17" s="703"/>
      <c r="CJ17" s="703"/>
      <c r="CK17" s="703"/>
      <c r="CL17" s="703"/>
      <c r="CM17" s="703"/>
      <c r="CN17" s="703"/>
      <c r="CO17" s="703"/>
      <c r="CP17" s="703"/>
      <c r="CQ17" s="704"/>
      <c r="CR17" s="664">
        <v>6505461</v>
      </c>
      <c r="CS17" s="665"/>
      <c r="CT17" s="665"/>
      <c r="CU17" s="665"/>
      <c r="CV17" s="665"/>
      <c r="CW17" s="665"/>
      <c r="CX17" s="665"/>
      <c r="CY17" s="666"/>
      <c r="CZ17" s="691">
        <v>12</v>
      </c>
      <c r="DA17" s="691"/>
      <c r="DB17" s="691"/>
      <c r="DC17" s="691"/>
      <c r="DD17" s="670" t="s">
        <v>135</v>
      </c>
      <c r="DE17" s="665"/>
      <c r="DF17" s="665"/>
      <c r="DG17" s="665"/>
      <c r="DH17" s="665"/>
      <c r="DI17" s="665"/>
      <c r="DJ17" s="665"/>
      <c r="DK17" s="665"/>
      <c r="DL17" s="665"/>
      <c r="DM17" s="665"/>
      <c r="DN17" s="665"/>
      <c r="DO17" s="665"/>
      <c r="DP17" s="666"/>
      <c r="DQ17" s="670">
        <v>6446399</v>
      </c>
      <c r="DR17" s="665"/>
      <c r="DS17" s="665"/>
      <c r="DT17" s="665"/>
      <c r="DU17" s="665"/>
      <c r="DV17" s="665"/>
      <c r="DW17" s="665"/>
      <c r="DX17" s="665"/>
      <c r="DY17" s="665"/>
      <c r="DZ17" s="665"/>
      <c r="EA17" s="665"/>
      <c r="EB17" s="665"/>
      <c r="EC17" s="705"/>
    </row>
    <row r="18" spans="2:133" ht="11.25" customHeight="1" x14ac:dyDescent="0.15">
      <c r="B18" s="661" t="s">
        <v>265</v>
      </c>
      <c r="C18" s="662"/>
      <c r="D18" s="662"/>
      <c r="E18" s="662"/>
      <c r="F18" s="662"/>
      <c r="G18" s="662"/>
      <c r="H18" s="662"/>
      <c r="I18" s="662"/>
      <c r="J18" s="662"/>
      <c r="K18" s="662"/>
      <c r="L18" s="662"/>
      <c r="M18" s="662"/>
      <c r="N18" s="662"/>
      <c r="O18" s="662"/>
      <c r="P18" s="662"/>
      <c r="Q18" s="663"/>
      <c r="R18" s="664">
        <v>136140</v>
      </c>
      <c r="S18" s="665"/>
      <c r="T18" s="665"/>
      <c r="U18" s="665"/>
      <c r="V18" s="665"/>
      <c r="W18" s="665"/>
      <c r="X18" s="665"/>
      <c r="Y18" s="666"/>
      <c r="Z18" s="691">
        <v>0.2</v>
      </c>
      <c r="AA18" s="691"/>
      <c r="AB18" s="691"/>
      <c r="AC18" s="691"/>
      <c r="AD18" s="692">
        <v>133630</v>
      </c>
      <c r="AE18" s="692"/>
      <c r="AF18" s="692"/>
      <c r="AG18" s="692"/>
      <c r="AH18" s="692"/>
      <c r="AI18" s="692"/>
      <c r="AJ18" s="692"/>
      <c r="AK18" s="692"/>
      <c r="AL18" s="667">
        <v>0.5</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224</v>
      </c>
      <c r="BH18" s="665"/>
      <c r="BI18" s="665"/>
      <c r="BJ18" s="665"/>
      <c r="BK18" s="665"/>
      <c r="BL18" s="665"/>
      <c r="BM18" s="665"/>
      <c r="BN18" s="666"/>
      <c r="BO18" s="691" t="s">
        <v>135</v>
      </c>
      <c r="BP18" s="691"/>
      <c r="BQ18" s="691"/>
      <c r="BR18" s="691"/>
      <c r="BS18" s="692" t="s">
        <v>224</v>
      </c>
      <c r="BT18" s="692"/>
      <c r="BU18" s="692"/>
      <c r="BV18" s="692"/>
      <c r="BW18" s="692"/>
      <c r="BX18" s="692"/>
      <c r="BY18" s="692"/>
      <c r="BZ18" s="692"/>
      <c r="CA18" s="692"/>
      <c r="CB18" s="750"/>
      <c r="CD18" s="706" t="s">
        <v>267</v>
      </c>
      <c r="CE18" s="703"/>
      <c r="CF18" s="703"/>
      <c r="CG18" s="703"/>
      <c r="CH18" s="703"/>
      <c r="CI18" s="703"/>
      <c r="CJ18" s="703"/>
      <c r="CK18" s="703"/>
      <c r="CL18" s="703"/>
      <c r="CM18" s="703"/>
      <c r="CN18" s="703"/>
      <c r="CO18" s="703"/>
      <c r="CP18" s="703"/>
      <c r="CQ18" s="704"/>
      <c r="CR18" s="664">
        <v>1418</v>
      </c>
      <c r="CS18" s="665"/>
      <c r="CT18" s="665"/>
      <c r="CU18" s="665"/>
      <c r="CV18" s="665"/>
      <c r="CW18" s="665"/>
      <c r="CX18" s="665"/>
      <c r="CY18" s="666"/>
      <c r="CZ18" s="691">
        <v>0</v>
      </c>
      <c r="DA18" s="691"/>
      <c r="DB18" s="691"/>
      <c r="DC18" s="691"/>
      <c r="DD18" s="670" t="s">
        <v>241</v>
      </c>
      <c r="DE18" s="665"/>
      <c r="DF18" s="665"/>
      <c r="DG18" s="665"/>
      <c r="DH18" s="665"/>
      <c r="DI18" s="665"/>
      <c r="DJ18" s="665"/>
      <c r="DK18" s="665"/>
      <c r="DL18" s="665"/>
      <c r="DM18" s="665"/>
      <c r="DN18" s="665"/>
      <c r="DO18" s="665"/>
      <c r="DP18" s="666"/>
      <c r="DQ18" s="670">
        <v>1418</v>
      </c>
      <c r="DR18" s="665"/>
      <c r="DS18" s="665"/>
      <c r="DT18" s="665"/>
      <c r="DU18" s="665"/>
      <c r="DV18" s="665"/>
      <c r="DW18" s="665"/>
      <c r="DX18" s="665"/>
      <c r="DY18" s="665"/>
      <c r="DZ18" s="665"/>
      <c r="EA18" s="665"/>
      <c r="EB18" s="665"/>
      <c r="EC18" s="705"/>
    </row>
    <row r="19" spans="2:133" ht="11.25" customHeight="1" x14ac:dyDescent="0.15">
      <c r="B19" s="661" t="s">
        <v>268</v>
      </c>
      <c r="C19" s="662"/>
      <c r="D19" s="662"/>
      <c r="E19" s="662"/>
      <c r="F19" s="662"/>
      <c r="G19" s="662"/>
      <c r="H19" s="662"/>
      <c r="I19" s="662"/>
      <c r="J19" s="662"/>
      <c r="K19" s="662"/>
      <c r="L19" s="662"/>
      <c r="M19" s="662"/>
      <c r="N19" s="662"/>
      <c r="O19" s="662"/>
      <c r="P19" s="662"/>
      <c r="Q19" s="663"/>
      <c r="R19" s="664">
        <v>49355</v>
      </c>
      <c r="S19" s="665"/>
      <c r="T19" s="665"/>
      <c r="U19" s="665"/>
      <c r="V19" s="665"/>
      <c r="W19" s="665"/>
      <c r="X19" s="665"/>
      <c r="Y19" s="666"/>
      <c r="Z19" s="691">
        <v>0.1</v>
      </c>
      <c r="AA19" s="691"/>
      <c r="AB19" s="691"/>
      <c r="AC19" s="691"/>
      <c r="AD19" s="692">
        <v>49355</v>
      </c>
      <c r="AE19" s="692"/>
      <c r="AF19" s="692"/>
      <c r="AG19" s="692"/>
      <c r="AH19" s="692"/>
      <c r="AI19" s="692"/>
      <c r="AJ19" s="692"/>
      <c r="AK19" s="692"/>
      <c r="AL19" s="667">
        <v>0.2</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110280</v>
      </c>
      <c r="BH19" s="665"/>
      <c r="BI19" s="665"/>
      <c r="BJ19" s="665"/>
      <c r="BK19" s="665"/>
      <c r="BL19" s="665"/>
      <c r="BM19" s="665"/>
      <c r="BN19" s="666"/>
      <c r="BO19" s="691">
        <v>1.3</v>
      </c>
      <c r="BP19" s="691"/>
      <c r="BQ19" s="691"/>
      <c r="BR19" s="691"/>
      <c r="BS19" s="692" t="s">
        <v>224</v>
      </c>
      <c r="BT19" s="692"/>
      <c r="BU19" s="692"/>
      <c r="BV19" s="692"/>
      <c r="BW19" s="692"/>
      <c r="BX19" s="692"/>
      <c r="BY19" s="692"/>
      <c r="BZ19" s="692"/>
      <c r="CA19" s="692"/>
      <c r="CB19" s="750"/>
      <c r="CD19" s="706" t="s">
        <v>270</v>
      </c>
      <c r="CE19" s="703"/>
      <c r="CF19" s="703"/>
      <c r="CG19" s="703"/>
      <c r="CH19" s="703"/>
      <c r="CI19" s="703"/>
      <c r="CJ19" s="703"/>
      <c r="CK19" s="703"/>
      <c r="CL19" s="703"/>
      <c r="CM19" s="703"/>
      <c r="CN19" s="703"/>
      <c r="CO19" s="703"/>
      <c r="CP19" s="703"/>
      <c r="CQ19" s="704"/>
      <c r="CR19" s="664" t="s">
        <v>224</v>
      </c>
      <c r="CS19" s="665"/>
      <c r="CT19" s="665"/>
      <c r="CU19" s="665"/>
      <c r="CV19" s="665"/>
      <c r="CW19" s="665"/>
      <c r="CX19" s="665"/>
      <c r="CY19" s="666"/>
      <c r="CZ19" s="691" t="s">
        <v>241</v>
      </c>
      <c r="DA19" s="691"/>
      <c r="DB19" s="691"/>
      <c r="DC19" s="691"/>
      <c r="DD19" s="670" t="s">
        <v>241</v>
      </c>
      <c r="DE19" s="665"/>
      <c r="DF19" s="665"/>
      <c r="DG19" s="665"/>
      <c r="DH19" s="665"/>
      <c r="DI19" s="665"/>
      <c r="DJ19" s="665"/>
      <c r="DK19" s="665"/>
      <c r="DL19" s="665"/>
      <c r="DM19" s="665"/>
      <c r="DN19" s="665"/>
      <c r="DO19" s="665"/>
      <c r="DP19" s="666"/>
      <c r="DQ19" s="670" t="s">
        <v>224</v>
      </c>
      <c r="DR19" s="665"/>
      <c r="DS19" s="665"/>
      <c r="DT19" s="665"/>
      <c r="DU19" s="665"/>
      <c r="DV19" s="665"/>
      <c r="DW19" s="665"/>
      <c r="DX19" s="665"/>
      <c r="DY19" s="665"/>
      <c r="DZ19" s="665"/>
      <c r="EA19" s="665"/>
      <c r="EB19" s="665"/>
      <c r="EC19" s="705"/>
    </row>
    <row r="20" spans="2:133" ht="11.25" customHeight="1" x14ac:dyDescent="0.15">
      <c r="B20" s="661" t="s">
        <v>271</v>
      </c>
      <c r="C20" s="662"/>
      <c r="D20" s="662"/>
      <c r="E20" s="662"/>
      <c r="F20" s="662"/>
      <c r="G20" s="662"/>
      <c r="H20" s="662"/>
      <c r="I20" s="662"/>
      <c r="J20" s="662"/>
      <c r="K20" s="662"/>
      <c r="L20" s="662"/>
      <c r="M20" s="662"/>
      <c r="N20" s="662"/>
      <c r="O20" s="662"/>
      <c r="P20" s="662"/>
      <c r="Q20" s="663"/>
      <c r="R20" s="664">
        <v>8247</v>
      </c>
      <c r="S20" s="665"/>
      <c r="T20" s="665"/>
      <c r="U20" s="665"/>
      <c r="V20" s="665"/>
      <c r="W20" s="665"/>
      <c r="X20" s="665"/>
      <c r="Y20" s="666"/>
      <c r="Z20" s="691">
        <v>0</v>
      </c>
      <c r="AA20" s="691"/>
      <c r="AB20" s="691"/>
      <c r="AC20" s="691"/>
      <c r="AD20" s="692">
        <v>8247</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110280</v>
      </c>
      <c r="BH20" s="665"/>
      <c r="BI20" s="665"/>
      <c r="BJ20" s="665"/>
      <c r="BK20" s="665"/>
      <c r="BL20" s="665"/>
      <c r="BM20" s="665"/>
      <c r="BN20" s="666"/>
      <c r="BO20" s="691">
        <v>1.3</v>
      </c>
      <c r="BP20" s="691"/>
      <c r="BQ20" s="691"/>
      <c r="BR20" s="691"/>
      <c r="BS20" s="692" t="s">
        <v>224</v>
      </c>
      <c r="BT20" s="692"/>
      <c r="BU20" s="692"/>
      <c r="BV20" s="692"/>
      <c r="BW20" s="692"/>
      <c r="BX20" s="692"/>
      <c r="BY20" s="692"/>
      <c r="BZ20" s="692"/>
      <c r="CA20" s="692"/>
      <c r="CB20" s="750"/>
      <c r="CD20" s="706" t="s">
        <v>273</v>
      </c>
      <c r="CE20" s="703"/>
      <c r="CF20" s="703"/>
      <c r="CG20" s="703"/>
      <c r="CH20" s="703"/>
      <c r="CI20" s="703"/>
      <c r="CJ20" s="703"/>
      <c r="CK20" s="703"/>
      <c r="CL20" s="703"/>
      <c r="CM20" s="703"/>
      <c r="CN20" s="703"/>
      <c r="CO20" s="703"/>
      <c r="CP20" s="703"/>
      <c r="CQ20" s="704"/>
      <c r="CR20" s="664">
        <v>54351417</v>
      </c>
      <c r="CS20" s="665"/>
      <c r="CT20" s="665"/>
      <c r="CU20" s="665"/>
      <c r="CV20" s="665"/>
      <c r="CW20" s="665"/>
      <c r="CX20" s="665"/>
      <c r="CY20" s="666"/>
      <c r="CZ20" s="691">
        <v>100</v>
      </c>
      <c r="DA20" s="691"/>
      <c r="DB20" s="691"/>
      <c r="DC20" s="691"/>
      <c r="DD20" s="670">
        <v>6945895</v>
      </c>
      <c r="DE20" s="665"/>
      <c r="DF20" s="665"/>
      <c r="DG20" s="665"/>
      <c r="DH20" s="665"/>
      <c r="DI20" s="665"/>
      <c r="DJ20" s="665"/>
      <c r="DK20" s="665"/>
      <c r="DL20" s="665"/>
      <c r="DM20" s="665"/>
      <c r="DN20" s="665"/>
      <c r="DO20" s="665"/>
      <c r="DP20" s="666"/>
      <c r="DQ20" s="670">
        <v>34100064</v>
      </c>
      <c r="DR20" s="665"/>
      <c r="DS20" s="665"/>
      <c r="DT20" s="665"/>
      <c r="DU20" s="665"/>
      <c r="DV20" s="665"/>
      <c r="DW20" s="665"/>
      <c r="DX20" s="665"/>
      <c r="DY20" s="665"/>
      <c r="DZ20" s="665"/>
      <c r="EA20" s="665"/>
      <c r="EB20" s="665"/>
      <c r="EC20" s="705"/>
    </row>
    <row r="21" spans="2:133" ht="11.25" customHeight="1" x14ac:dyDescent="0.15">
      <c r="B21" s="661" t="s">
        <v>274</v>
      </c>
      <c r="C21" s="662"/>
      <c r="D21" s="662"/>
      <c r="E21" s="662"/>
      <c r="F21" s="662"/>
      <c r="G21" s="662"/>
      <c r="H21" s="662"/>
      <c r="I21" s="662"/>
      <c r="J21" s="662"/>
      <c r="K21" s="662"/>
      <c r="L21" s="662"/>
      <c r="M21" s="662"/>
      <c r="N21" s="662"/>
      <c r="O21" s="662"/>
      <c r="P21" s="662"/>
      <c r="Q21" s="663"/>
      <c r="R21" s="664">
        <v>7091</v>
      </c>
      <c r="S21" s="665"/>
      <c r="T21" s="665"/>
      <c r="U21" s="665"/>
      <c r="V21" s="665"/>
      <c r="W21" s="665"/>
      <c r="X21" s="665"/>
      <c r="Y21" s="666"/>
      <c r="Z21" s="691">
        <v>0</v>
      </c>
      <c r="AA21" s="691"/>
      <c r="AB21" s="691"/>
      <c r="AC21" s="691"/>
      <c r="AD21" s="692">
        <v>7091</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v>5267</v>
      </c>
      <c r="BH21" s="665"/>
      <c r="BI21" s="665"/>
      <c r="BJ21" s="665"/>
      <c r="BK21" s="665"/>
      <c r="BL21" s="665"/>
      <c r="BM21" s="665"/>
      <c r="BN21" s="666"/>
      <c r="BO21" s="691">
        <v>0.1</v>
      </c>
      <c r="BP21" s="691"/>
      <c r="BQ21" s="691"/>
      <c r="BR21" s="691"/>
      <c r="BS21" s="692" t="s">
        <v>224</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71447</v>
      </c>
      <c r="S22" s="665"/>
      <c r="T22" s="665"/>
      <c r="U22" s="665"/>
      <c r="V22" s="665"/>
      <c r="W22" s="665"/>
      <c r="X22" s="665"/>
      <c r="Y22" s="666"/>
      <c r="Z22" s="691">
        <v>0.1</v>
      </c>
      <c r="AA22" s="691"/>
      <c r="AB22" s="691"/>
      <c r="AC22" s="691"/>
      <c r="AD22" s="692">
        <v>68937</v>
      </c>
      <c r="AE22" s="692"/>
      <c r="AF22" s="692"/>
      <c r="AG22" s="692"/>
      <c r="AH22" s="692"/>
      <c r="AI22" s="692"/>
      <c r="AJ22" s="692"/>
      <c r="AK22" s="692"/>
      <c r="AL22" s="667">
        <v>0.20000000298023224</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224</v>
      </c>
      <c r="BH22" s="665"/>
      <c r="BI22" s="665"/>
      <c r="BJ22" s="665"/>
      <c r="BK22" s="665"/>
      <c r="BL22" s="665"/>
      <c r="BM22" s="665"/>
      <c r="BN22" s="666"/>
      <c r="BO22" s="691" t="s">
        <v>135</v>
      </c>
      <c r="BP22" s="691"/>
      <c r="BQ22" s="691"/>
      <c r="BR22" s="691"/>
      <c r="BS22" s="692" t="s">
        <v>241</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18977230</v>
      </c>
      <c r="S23" s="665"/>
      <c r="T23" s="665"/>
      <c r="U23" s="665"/>
      <c r="V23" s="665"/>
      <c r="W23" s="665"/>
      <c r="X23" s="665"/>
      <c r="Y23" s="666"/>
      <c r="Z23" s="691">
        <v>34.5</v>
      </c>
      <c r="AA23" s="691"/>
      <c r="AB23" s="691"/>
      <c r="AC23" s="691"/>
      <c r="AD23" s="692">
        <v>17191282</v>
      </c>
      <c r="AE23" s="692"/>
      <c r="AF23" s="692"/>
      <c r="AG23" s="692"/>
      <c r="AH23" s="692"/>
      <c r="AI23" s="692"/>
      <c r="AJ23" s="692"/>
      <c r="AK23" s="692"/>
      <c r="AL23" s="667">
        <v>60.6</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v>105013</v>
      </c>
      <c r="BH23" s="665"/>
      <c r="BI23" s="665"/>
      <c r="BJ23" s="665"/>
      <c r="BK23" s="665"/>
      <c r="BL23" s="665"/>
      <c r="BM23" s="665"/>
      <c r="BN23" s="666"/>
      <c r="BO23" s="691">
        <v>1.3</v>
      </c>
      <c r="BP23" s="691"/>
      <c r="BQ23" s="691"/>
      <c r="BR23" s="691"/>
      <c r="BS23" s="692" t="s">
        <v>224</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17191282</v>
      </c>
      <c r="S24" s="665"/>
      <c r="T24" s="665"/>
      <c r="U24" s="665"/>
      <c r="V24" s="665"/>
      <c r="W24" s="665"/>
      <c r="X24" s="665"/>
      <c r="Y24" s="666"/>
      <c r="Z24" s="691">
        <v>31.3</v>
      </c>
      <c r="AA24" s="691"/>
      <c r="AB24" s="691"/>
      <c r="AC24" s="691"/>
      <c r="AD24" s="692">
        <v>17191282</v>
      </c>
      <c r="AE24" s="692"/>
      <c r="AF24" s="692"/>
      <c r="AG24" s="692"/>
      <c r="AH24" s="692"/>
      <c r="AI24" s="692"/>
      <c r="AJ24" s="692"/>
      <c r="AK24" s="692"/>
      <c r="AL24" s="667">
        <v>60.6</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241</v>
      </c>
      <c r="BH24" s="665"/>
      <c r="BI24" s="665"/>
      <c r="BJ24" s="665"/>
      <c r="BK24" s="665"/>
      <c r="BL24" s="665"/>
      <c r="BM24" s="665"/>
      <c r="BN24" s="666"/>
      <c r="BO24" s="691" t="s">
        <v>135</v>
      </c>
      <c r="BP24" s="691"/>
      <c r="BQ24" s="691"/>
      <c r="BR24" s="691"/>
      <c r="BS24" s="692" t="s">
        <v>224</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24270452</v>
      </c>
      <c r="CS24" s="718"/>
      <c r="CT24" s="718"/>
      <c r="CU24" s="718"/>
      <c r="CV24" s="718"/>
      <c r="CW24" s="718"/>
      <c r="CX24" s="718"/>
      <c r="CY24" s="761"/>
      <c r="CZ24" s="762">
        <v>44.7</v>
      </c>
      <c r="DA24" s="735"/>
      <c r="DB24" s="735"/>
      <c r="DC24" s="765"/>
      <c r="DD24" s="760">
        <v>15677207</v>
      </c>
      <c r="DE24" s="718"/>
      <c r="DF24" s="718"/>
      <c r="DG24" s="718"/>
      <c r="DH24" s="718"/>
      <c r="DI24" s="718"/>
      <c r="DJ24" s="718"/>
      <c r="DK24" s="761"/>
      <c r="DL24" s="760">
        <v>15540927</v>
      </c>
      <c r="DM24" s="718"/>
      <c r="DN24" s="718"/>
      <c r="DO24" s="718"/>
      <c r="DP24" s="718"/>
      <c r="DQ24" s="718"/>
      <c r="DR24" s="718"/>
      <c r="DS24" s="718"/>
      <c r="DT24" s="718"/>
      <c r="DU24" s="718"/>
      <c r="DV24" s="761"/>
      <c r="DW24" s="762">
        <v>52.7</v>
      </c>
      <c r="DX24" s="735"/>
      <c r="DY24" s="735"/>
      <c r="DZ24" s="735"/>
      <c r="EA24" s="735"/>
      <c r="EB24" s="735"/>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1785931</v>
      </c>
      <c r="S25" s="665"/>
      <c r="T25" s="665"/>
      <c r="U25" s="665"/>
      <c r="V25" s="665"/>
      <c r="W25" s="665"/>
      <c r="X25" s="665"/>
      <c r="Y25" s="666"/>
      <c r="Z25" s="691">
        <v>3.3</v>
      </c>
      <c r="AA25" s="691"/>
      <c r="AB25" s="691"/>
      <c r="AC25" s="691"/>
      <c r="AD25" s="692" t="s">
        <v>241</v>
      </c>
      <c r="AE25" s="692"/>
      <c r="AF25" s="692"/>
      <c r="AG25" s="692"/>
      <c r="AH25" s="692"/>
      <c r="AI25" s="692"/>
      <c r="AJ25" s="692"/>
      <c r="AK25" s="692"/>
      <c r="AL25" s="667" t="s">
        <v>224</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241</v>
      </c>
      <c r="BH25" s="665"/>
      <c r="BI25" s="665"/>
      <c r="BJ25" s="665"/>
      <c r="BK25" s="665"/>
      <c r="BL25" s="665"/>
      <c r="BM25" s="665"/>
      <c r="BN25" s="666"/>
      <c r="BO25" s="691" t="s">
        <v>241</v>
      </c>
      <c r="BP25" s="691"/>
      <c r="BQ25" s="691"/>
      <c r="BR25" s="691"/>
      <c r="BS25" s="692" t="s">
        <v>241</v>
      </c>
      <c r="BT25" s="692"/>
      <c r="BU25" s="692"/>
      <c r="BV25" s="692"/>
      <c r="BW25" s="692"/>
      <c r="BX25" s="692"/>
      <c r="BY25" s="692"/>
      <c r="BZ25" s="692"/>
      <c r="CA25" s="692"/>
      <c r="CB25" s="750"/>
      <c r="CD25" s="706" t="s">
        <v>291</v>
      </c>
      <c r="CE25" s="703"/>
      <c r="CF25" s="703"/>
      <c r="CG25" s="703"/>
      <c r="CH25" s="703"/>
      <c r="CI25" s="703"/>
      <c r="CJ25" s="703"/>
      <c r="CK25" s="703"/>
      <c r="CL25" s="703"/>
      <c r="CM25" s="703"/>
      <c r="CN25" s="703"/>
      <c r="CO25" s="703"/>
      <c r="CP25" s="703"/>
      <c r="CQ25" s="704"/>
      <c r="CR25" s="664">
        <v>7809528</v>
      </c>
      <c r="CS25" s="675"/>
      <c r="CT25" s="675"/>
      <c r="CU25" s="675"/>
      <c r="CV25" s="675"/>
      <c r="CW25" s="675"/>
      <c r="CX25" s="675"/>
      <c r="CY25" s="676"/>
      <c r="CZ25" s="667">
        <v>14.4</v>
      </c>
      <c r="DA25" s="677"/>
      <c r="DB25" s="677"/>
      <c r="DC25" s="678"/>
      <c r="DD25" s="670">
        <v>7073569</v>
      </c>
      <c r="DE25" s="675"/>
      <c r="DF25" s="675"/>
      <c r="DG25" s="675"/>
      <c r="DH25" s="675"/>
      <c r="DI25" s="675"/>
      <c r="DJ25" s="675"/>
      <c r="DK25" s="676"/>
      <c r="DL25" s="670">
        <v>7022710</v>
      </c>
      <c r="DM25" s="675"/>
      <c r="DN25" s="675"/>
      <c r="DO25" s="675"/>
      <c r="DP25" s="675"/>
      <c r="DQ25" s="675"/>
      <c r="DR25" s="675"/>
      <c r="DS25" s="675"/>
      <c r="DT25" s="675"/>
      <c r="DU25" s="675"/>
      <c r="DV25" s="676"/>
      <c r="DW25" s="667">
        <v>23.8</v>
      </c>
      <c r="DX25" s="677"/>
      <c r="DY25" s="677"/>
      <c r="DZ25" s="677"/>
      <c r="EA25" s="677"/>
      <c r="EB25" s="677"/>
      <c r="EC25" s="698"/>
    </row>
    <row r="26" spans="2:133" ht="11.25" customHeight="1" x14ac:dyDescent="0.15">
      <c r="B26" s="661" t="s">
        <v>292</v>
      </c>
      <c r="C26" s="662"/>
      <c r="D26" s="662"/>
      <c r="E26" s="662"/>
      <c r="F26" s="662"/>
      <c r="G26" s="662"/>
      <c r="H26" s="662"/>
      <c r="I26" s="662"/>
      <c r="J26" s="662"/>
      <c r="K26" s="662"/>
      <c r="L26" s="662"/>
      <c r="M26" s="662"/>
      <c r="N26" s="662"/>
      <c r="O26" s="662"/>
      <c r="P26" s="662"/>
      <c r="Q26" s="663"/>
      <c r="R26" s="664">
        <v>17</v>
      </c>
      <c r="S26" s="665"/>
      <c r="T26" s="665"/>
      <c r="U26" s="665"/>
      <c r="V26" s="665"/>
      <c r="W26" s="665"/>
      <c r="X26" s="665"/>
      <c r="Y26" s="666"/>
      <c r="Z26" s="691">
        <v>0</v>
      </c>
      <c r="AA26" s="691"/>
      <c r="AB26" s="691"/>
      <c r="AC26" s="691"/>
      <c r="AD26" s="692" t="s">
        <v>241</v>
      </c>
      <c r="AE26" s="692"/>
      <c r="AF26" s="692"/>
      <c r="AG26" s="692"/>
      <c r="AH26" s="692"/>
      <c r="AI26" s="692"/>
      <c r="AJ26" s="692"/>
      <c r="AK26" s="692"/>
      <c r="AL26" s="667" t="s">
        <v>241</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135</v>
      </c>
      <c r="BH26" s="665"/>
      <c r="BI26" s="665"/>
      <c r="BJ26" s="665"/>
      <c r="BK26" s="665"/>
      <c r="BL26" s="665"/>
      <c r="BM26" s="665"/>
      <c r="BN26" s="666"/>
      <c r="BO26" s="691" t="s">
        <v>135</v>
      </c>
      <c r="BP26" s="691"/>
      <c r="BQ26" s="691"/>
      <c r="BR26" s="691"/>
      <c r="BS26" s="692" t="s">
        <v>224</v>
      </c>
      <c r="BT26" s="692"/>
      <c r="BU26" s="692"/>
      <c r="BV26" s="692"/>
      <c r="BW26" s="692"/>
      <c r="BX26" s="692"/>
      <c r="BY26" s="692"/>
      <c r="BZ26" s="692"/>
      <c r="CA26" s="692"/>
      <c r="CB26" s="750"/>
      <c r="CD26" s="706" t="s">
        <v>294</v>
      </c>
      <c r="CE26" s="703"/>
      <c r="CF26" s="703"/>
      <c r="CG26" s="703"/>
      <c r="CH26" s="703"/>
      <c r="CI26" s="703"/>
      <c r="CJ26" s="703"/>
      <c r="CK26" s="703"/>
      <c r="CL26" s="703"/>
      <c r="CM26" s="703"/>
      <c r="CN26" s="703"/>
      <c r="CO26" s="703"/>
      <c r="CP26" s="703"/>
      <c r="CQ26" s="704"/>
      <c r="CR26" s="664">
        <v>5033047</v>
      </c>
      <c r="CS26" s="665"/>
      <c r="CT26" s="665"/>
      <c r="CU26" s="665"/>
      <c r="CV26" s="665"/>
      <c r="CW26" s="665"/>
      <c r="CX26" s="665"/>
      <c r="CY26" s="666"/>
      <c r="CZ26" s="667">
        <v>9.3000000000000007</v>
      </c>
      <c r="DA26" s="677"/>
      <c r="DB26" s="677"/>
      <c r="DC26" s="678"/>
      <c r="DD26" s="670">
        <v>4489542</v>
      </c>
      <c r="DE26" s="665"/>
      <c r="DF26" s="665"/>
      <c r="DG26" s="665"/>
      <c r="DH26" s="665"/>
      <c r="DI26" s="665"/>
      <c r="DJ26" s="665"/>
      <c r="DK26" s="666"/>
      <c r="DL26" s="670" t="s">
        <v>241</v>
      </c>
      <c r="DM26" s="665"/>
      <c r="DN26" s="665"/>
      <c r="DO26" s="665"/>
      <c r="DP26" s="665"/>
      <c r="DQ26" s="665"/>
      <c r="DR26" s="665"/>
      <c r="DS26" s="665"/>
      <c r="DT26" s="665"/>
      <c r="DU26" s="665"/>
      <c r="DV26" s="666"/>
      <c r="DW26" s="667" t="s">
        <v>224</v>
      </c>
      <c r="DX26" s="677"/>
      <c r="DY26" s="677"/>
      <c r="DZ26" s="677"/>
      <c r="EA26" s="677"/>
      <c r="EB26" s="677"/>
      <c r="EC26" s="698"/>
    </row>
    <row r="27" spans="2:133" ht="11.25" customHeight="1" x14ac:dyDescent="0.15">
      <c r="B27" s="661" t="s">
        <v>295</v>
      </c>
      <c r="C27" s="662"/>
      <c r="D27" s="662"/>
      <c r="E27" s="662"/>
      <c r="F27" s="662"/>
      <c r="G27" s="662"/>
      <c r="H27" s="662"/>
      <c r="I27" s="662"/>
      <c r="J27" s="662"/>
      <c r="K27" s="662"/>
      <c r="L27" s="662"/>
      <c r="M27" s="662"/>
      <c r="N27" s="662"/>
      <c r="O27" s="662"/>
      <c r="P27" s="662"/>
      <c r="Q27" s="663"/>
      <c r="R27" s="664">
        <v>30070614</v>
      </c>
      <c r="S27" s="665"/>
      <c r="T27" s="665"/>
      <c r="U27" s="665"/>
      <c r="V27" s="665"/>
      <c r="W27" s="665"/>
      <c r="X27" s="665"/>
      <c r="Y27" s="666"/>
      <c r="Z27" s="691">
        <v>54.7</v>
      </c>
      <c r="AA27" s="691"/>
      <c r="AB27" s="691"/>
      <c r="AC27" s="691"/>
      <c r="AD27" s="692">
        <v>28177143</v>
      </c>
      <c r="AE27" s="692"/>
      <c r="AF27" s="692"/>
      <c r="AG27" s="692"/>
      <c r="AH27" s="692"/>
      <c r="AI27" s="692"/>
      <c r="AJ27" s="692"/>
      <c r="AK27" s="692"/>
      <c r="AL27" s="667">
        <v>99.400001525878906</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8219344</v>
      </c>
      <c r="BH27" s="665"/>
      <c r="BI27" s="665"/>
      <c r="BJ27" s="665"/>
      <c r="BK27" s="665"/>
      <c r="BL27" s="665"/>
      <c r="BM27" s="665"/>
      <c r="BN27" s="666"/>
      <c r="BO27" s="691">
        <v>100</v>
      </c>
      <c r="BP27" s="691"/>
      <c r="BQ27" s="691"/>
      <c r="BR27" s="691"/>
      <c r="BS27" s="692" t="s">
        <v>241</v>
      </c>
      <c r="BT27" s="692"/>
      <c r="BU27" s="692"/>
      <c r="BV27" s="692"/>
      <c r="BW27" s="692"/>
      <c r="BX27" s="692"/>
      <c r="BY27" s="692"/>
      <c r="BZ27" s="692"/>
      <c r="CA27" s="692"/>
      <c r="CB27" s="750"/>
      <c r="CD27" s="706" t="s">
        <v>297</v>
      </c>
      <c r="CE27" s="703"/>
      <c r="CF27" s="703"/>
      <c r="CG27" s="703"/>
      <c r="CH27" s="703"/>
      <c r="CI27" s="703"/>
      <c r="CJ27" s="703"/>
      <c r="CK27" s="703"/>
      <c r="CL27" s="703"/>
      <c r="CM27" s="703"/>
      <c r="CN27" s="703"/>
      <c r="CO27" s="703"/>
      <c r="CP27" s="703"/>
      <c r="CQ27" s="704"/>
      <c r="CR27" s="664">
        <v>9955463</v>
      </c>
      <c r="CS27" s="675"/>
      <c r="CT27" s="675"/>
      <c r="CU27" s="675"/>
      <c r="CV27" s="675"/>
      <c r="CW27" s="675"/>
      <c r="CX27" s="675"/>
      <c r="CY27" s="676"/>
      <c r="CZ27" s="667">
        <v>18.3</v>
      </c>
      <c r="DA27" s="677"/>
      <c r="DB27" s="677"/>
      <c r="DC27" s="678"/>
      <c r="DD27" s="670">
        <v>2157239</v>
      </c>
      <c r="DE27" s="675"/>
      <c r="DF27" s="675"/>
      <c r="DG27" s="675"/>
      <c r="DH27" s="675"/>
      <c r="DI27" s="675"/>
      <c r="DJ27" s="675"/>
      <c r="DK27" s="676"/>
      <c r="DL27" s="670">
        <v>2071818</v>
      </c>
      <c r="DM27" s="675"/>
      <c r="DN27" s="675"/>
      <c r="DO27" s="675"/>
      <c r="DP27" s="675"/>
      <c r="DQ27" s="675"/>
      <c r="DR27" s="675"/>
      <c r="DS27" s="675"/>
      <c r="DT27" s="675"/>
      <c r="DU27" s="675"/>
      <c r="DV27" s="676"/>
      <c r="DW27" s="667">
        <v>7</v>
      </c>
      <c r="DX27" s="677"/>
      <c r="DY27" s="677"/>
      <c r="DZ27" s="677"/>
      <c r="EA27" s="677"/>
      <c r="EB27" s="677"/>
      <c r="EC27" s="698"/>
    </row>
    <row r="28" spans="2:133" ht="11.25" customHeight="1" x14ac:dyDescent="0.15">
      <c r="B28" s="661" t="s">
        <v>298</v>
      </c>
      <c r="C28" s="662"/>
      <c r="D28" s="662"/>
      <c r="E28" s="662"/>
      <c r="F28" s="662"/>
      <c r="G28" s="662"/>
      <c r="H28" s="662"/>
      <c r="I28" s="662"/>
      <c r="J28" s="662"/>
      <c r="K28" s="662"/>
      <c r="L28" s="662"/>
      <c r="M28" s="662"/>
      <c r="N28" s="662"/>
      <c r="O28" s="662"/>
      <c r="P28" s="662"/>
      <c r="Q28" s="663"/>
      <c r="R28" s="664">
        <v>10490</v>
      </c>
      <c r="S28" s="665"/>
      <c r="T28" s="665"/>
      <c r="U28" s="665"/>
      <c r="V28" s="665"/>
      <c r="W28" s="665"/>
      <c r="X28" s="665"/>
      <c r="Y28" s="666"/>
      <c r="Z28" s="691">
        <v>0</v>
      </c>
      <c r="AA28" s="691"/>
      <c r="AB28" s="691"/>
      <c r="AC28" s="691"/>
      <c r="AD28" s="692">
        <v>10490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6505461</v>
      </c>
      <c r="CS28" s="665"/>
      <c r="CT28" s="665"/>
      <c r="CU28" s="665"/>
      <c r="CV28" s="665"/>
      <c r="CW28" s="665"/>
      <c r="CX28" s="665"/>
      <c r="CY28" s="666"/>
      <c r="CZ28" s="667">
        <v>12</v>
      </c>
      <c r="DA28" s="677"/>
      <c r="DB28" s="677"/>
      <c r="DC28" s="678"/>
      <c r="DD28" s="670">
        <v>6446399</v>
      </c>
      <c r="DE28" s="665"/>
      <c r="DF28" s="665"/>
      <c r="DG28" s="665"/>
      <c r="DH28" s="665"/>
      <c r="DI28" s="665"/>
      <c r="DJ28" s="665"/>
      <c r="DK28" s="666"/>
      <c r="DL28" s="670">
        <v>6446399</v>
      </c>
      <c r="DM28" s="665"/>
      <c r="DN28" s="665"/>
      <c r="DO28" s="665"/>
      <c r="DP28" s="665"/>
      <c r="DQ28" s="665"/>
      <c r="DR28" s="665"/>
      <c r="DS28" s="665"/>
      <c r="DT28" s="665"/>
      <c r="DU28" s="665"/>
      <c r="DV28" s="666"/>
      <c r="DW28" s="667">
        <v>21.9</v>
      </c>
      <c r="DX28" s="677"/>
      <c r="DY28" s="677"/>
      <c r="DZ28" s="677"/>
      <c r="EA28" s="677"/>
      <c r="EB28" s="677"/>
      <c r="EC28" s="698"/>
    </row>
    <row r="29" spans="2:133" ht="11.25" customHeight="1" x14ac:dyDescent="0.15">
      <c r="B29" s="661" t="s">
        <v>300</v>
      </c>
      <c r="C29" s="662"/>
      <c r="D29" s="662"/>
      <c r="E29" s="662"/>
      <c r="F29" s="662"/>
      <c r="G29" s="662"/>
      <c r="H29" s="662"/>
      <c r="I29" s="662"/>
      <c r="J29" s="662"/>
      <c r="K29" s="662"/>
      <c r="L29" s="662"/>
      <c r="M29" s="662"/>
      <c r="N29" s="662"/>
      <c r="O29" s="662"/>
      <c r="P29" s="662"/>
      <c r="Q29" s="663"/>
      <c r="R29" s="664">
        <v>315529</v>
      </c>
      <c r="S29" s="665"/>
      <c r="T29" s="665"/>
      <c r="U29" s="665"/>
      <c r="V29" s="665"/>
      <c r="W29" s="665"/>
      <c r="X29" s="665"/>
      <c r="Y29" s="666"/>
      <c r="Z29" s="691">
        <v>0.6</v>
      </c>
      <c r="AA29" s="691"/>
      <c r="AB29" s="691"/>
      <c r="AC29" s="691"/>
      <c r="AD29" s="692">
        <v>370</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706" t="s">
        <v>302</v>
      </c>
      <c r="CG29" s="703"/>
      <c r="CH29" s="703"/>
      <c r="CI29" s="703"/>
      <c r="CJ29" s="703"/>
      <c r="CK29" s="703"/>
      <c r="CL29" s="703"/>
      <c r="CM29" s="703"/>
      <c r="CN29" s="703"/>
      <c r="CO29" s="703"/>
      <c r="CP29" s="703"/>
      <c r="CQ29" s="704"/>
      <c r="CR29" s="664">
        <v>6505363</v>
      </c>
      <c r="CS29" s="675"/>
      <c r="CT29" s="675"/>
      <c r="CU29" s="675"/>
      <c r="CV29" s="675"/>
      <c r="CW29" s="675"/>
      <c r="CX29" s="675"/>
      <c r="CY29" s="676"/>
      <c r="CZ29" s="667">
        <v>12</v>
      </c>
      <c r="DA29" s="677"/>
      <c r="DB29" s="677"/>
      <c r="DC29" s="678"/>
      <c r="DD29" s="670">
        <v>6446301</v>
      </c>
      <c r="DE29" s="675"/>
      <c r="DF29" s="675"/>
      <c r="DG29" s="675"/>
      <c r="DH29" s="675"/>
      <c r="DI29" s="675"/>
      <c r="DJ29" s="675"/>
      <c r="DK29" s="676"/>
      <c r="DL29" s="670">
        <v>6446301</v>
      </c>
      <c r="DM29" s="675"/>
      <c r="DN29" s="675"/>
      <c r="DO29" s="675"/>
      <c r="DP29" s="675"/>
      <c r="DQ29" s="675"/>
      <c r="DR29" s="675"/>
      <c r="DS29" s="675"/>
      <c r="DT29" s="675"/>
      <c r="DU29" s="675"/>
      <c r="DV29" s="676"/>
      <c r="DW29" s="667">
        <v>21.9</v>
      </c>
      <c r="DX29" s="677"/>
      <c r="DY29" s="677"/>
      <c r="DZ29" s="677"/>
      <c r="EA29" s="677"/>
      <c r="EB29" s="677"/>
      <c r="EC29" s="698"/>
    </row>
    <row r="30" spans="2:133" ht="11.25" customHeight="1" x14ac:dyDescent="0.15">
      <c r="B30" s="661" t="s">
        <v>303</v>
      </c>
      <c r="C30" s="662"/>
      <c r="D30" s="662"/>
      <c r="E30" s="662"/>
      <c r="F30" s="662"/>
      <c r="G30" s="662"/>
      <c r="H30" s="662"/>
      <c r="I30" s="662"/>
      <c r="J30" s="662"/>
      <c r="K30" s="662"/>
      <c r="L30" s="662"/>
      <c r="M30" s="662"/>
      <c r="N30" s="662"/>
      <c r="O30" s="662"/>
      <c r="P30" s="662"/>
      <c r="Q30" s="663"/>
      <c r="R30" s="664">
        <v>648998</v>
      </c>
      <c r="S30" s="665"/>
      <c r="T30" s="665"/>
      <c r="U30" s="665"/>
      <c r="V30" s="665"/>
      <c r="W30" s="665"/>
      <c r="X30" s="665"/>
      <c r="Y30" s="666"/>
      <c r="Z30" s="691">
        <v>1.2</v>
      </c>
      <c r="AA30" s="691"/>
      <c r="AB30" s="691"/>
      <c r="AC30" s="691"/>
      <c r="AD30" s="692">
        <v>25208</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6272038</v>
      </c>
      <c r="CS30" s="665"/>
      <c r="CT30" s="665"/>
      <c r="CU30" s="665"/>
      <c r="CV30" s="665"/>
      <c r="CW30" s="665"/>
      <c r="CX30" s="665"/>
      <c r="CY30" s="666"/>
      <c r="CZ30" s="667">
        <v>11.5</v>
      </c>
      <c r="DA30" s="677"/>
      <c r="DB30" s="677"/>
      <c r="DC30" s="678"/>
      <c r="DD30" s="670">
        <v>6212976</v>
      </c>
      <c r="DE30" s="665"/>
      <c r="DF30" s="665"/>
      <c r="DG30" s="665"/>
      <c r="DH30" s="665"/>
      <c r="DI30" s="665"/>
      <c r="DJ30" s="665"/>
      <c r="DK30" s="666"/>
      <c r="DL30" s="670">
        <v>6212976</v>
      </c>
      <c r="DM30" s="665"/>
      <c r="DN30" s="665"/>
      <c r="DO30" s="665"/>
      <c r="DP30" s="665"/>
      <c r="DQ30" s="665"/>
      <c r="DR30" s="665"/>
      <c r="DS30" s="665"/>
      <c r="DT30" s="665"/>
      <c r="DU30" s="665"/>
      <c r="DV30" s="666"/>
      <c r="DW30" s="667">
        <v>21.1</v>
      </c>
      <c r="DX30" s="677"/>
      <c r="DY30" s="677"/>
      <c r="DZ30" s="677"/>
      <c r="EA30" s="677"/>
      <c r="EB30" s="677"/>
      <c r="EC30" s="698"/>
    </row>
    <row r="31" spans="2:133" ht="11.25" customHeight="1" x14ac:dyDescent="0.15">
      <c r="B31" s="661" t="s">
        <v>307</v>
      </c>
      <c r="C31" s="662"/>
      <c r="D31" s="662"/>
      <c r="E31" s="662"/>
      <c r="F31" s="662"/>
      <c r="G31" s="662"/>
      <c r="H31" s="662"/>
      <c r="I31" s="662"/>
      <c r="J31" s="662"/>
      <c r="K31" s="662"/>
      <c r="L31" s="662"/>
      <c r="M31" s="662"/>
      <c r="N31" s="662"/>
      <c r="O31" s="662"/>
      <c r="P31" s="662"/>
      <c r="Q31" s="663"/>
      <c r="R31" s="664">
        <v>156476</v>
      </c>
      <c r="S31" s="665"/>
      <c r="T31" s="665"/>
      <c r="U31" s="665"/>
      <c r="V31" s="665"/>
      <c r="W31" s="665"/>
      <c r="X31" s="665"/>
      <c r="Y31" s="666"/>
      <c r="Z31" s="691">
        <v>0.3</v>
      </c>
      <c r="AA31" s="691"/>
      <c r="AB31" s="691"/>
      <c r="AC31" s="691"/>
      <c r="AD31" s="692" t="s">
        <v>241</v>
      </c>
      <c r="AE31" s="692"/>
      <c r="AF31" s="692"/>
      <c r="AG31" s="692"/>
      <c r="AH31" s="692"/>
      <c r="AI31" s="692"/>
      <c r="AJ31" s="692"/>
      <c r="AK31" s="692"/>
      <c r="AL31" s="667" t="s">
        <v>224</v>
      </c>
      <c r="AM31" s="668"/>
      <c r="AN31" s="668"/>
      <c r="AO31" s="693"/>
      <c r="AP31" s="737" t="s">
        <v>308</v>
      </c>
      <c r="AQ31" s="738"/>
      <c r="AR31" s="738"/>
      <c r="AS31" s="738"/>
      <c r="AT31" s="743" t="s">
        <v>309</v>
      </c>
      <c r="AU31" s="213"/>
      <c r="AV31" s="213"/>
      <c r="AW31" s="213"/>
      <c r="AX31" s="730" t="s">
        <v>184</v>
      </c>
      <c r="AY31" s="731"/>
      <c r="AZ31" s="731"/>
      <c r="BA31" s="731"/>
      <c r="BB31" s="731"/>
      <c r="BC31" s="731"/>
      <c r="BD31" s="731"/>
      <c r="BE31" s="731"/>
      <c r="BF31" s="732"/>
      <c r="BG31" s="733">
        <v>99.2</v>
      </c>
      <c r="BH31" s="734"/>
      <c r="BI31" s="734"/>
      <c r="BJ31" s="734"/>
      <c r="BK31" s="734"/>
      <c r="BL31" s="734"/>
      <c r="BM31" s="735">
        <v>97.5</v>
      </c>
      <c r="BN31" s="734"/>
      <c r="BO31" s="734"/>
      <c r="BP31" s="734"/>
      <c r="BQ31" s="736"/>
      <c r="BR31" s="733">
        <v>99</v>
      </c>
      <c r="BS31" s="734"/>
      <c r="BT31" s="734"/>
      <c r="BU31" s="734"/>
      <c r="BV31" s="734"/>
      <c r="BW31" s="734"/>
      <c r="BX31" s="735">
        <v>97.3</v>
      </c>
      <c r="BY31" s="734"/>
      <c r="BZ31" s="734"/>
      <c r="CA31" s="734"/>
      <c r="CB31" s="736"/>
      <c r="CD31" s="753"/>
      <c r="CE31" s="754"/>
      <c r="CF31" s="706" t="s">
        <v>310</v>
      </c>
      <c r="CG31" s="703"/>
      <c r="CH31" s="703"/>
      <c r="CI31" s="703"/>
      <c r="CJ31" s="703"/>
      <c r="CK31" s="703"/>
      <c r="CL31" s="703"/>
      <c r="CM31" s="703"/>
      <c r="CN31" s="703"/>
      <c r="CO31" s="703"/>
      <c r="CP31" s="703"/>
      <c r="CQ31" s="704"/>
      <c r="CR31" s="664">
        <v>233325</v>
      </c>
      <c r="CS31" s="675"/>
      <c r="CT31" s="675"/>
      <c r="CU31" s="675"/>
      <c r="CV31" s="675"/>
      <c r="CW31" s="675"/>
      <c r="CX31" s="675"/>
      <c r="CY31" s="676"/>
      <c r="CZ31" s="667">
        <v>0.4</v>
      </c>
      <c r="DA31" s="677"/>
      <c r="DB31" s="677"/>
      <c r="DC31" s="678"/>
      <c r="DD31" s="670">
        <v>233325</v>
      </c>
      <c r="DE31" s="675"/>
      <c r="DF31" s="675"/>
      <c r="DG31" s="675"/>
      <c r="DH31" s="675"/>
      <c r="DI31" s="675"/>
      <c r="DJ31" s="675"/>
      <c r="DK31" s="676"/>
      <c r="DL31" s="670">
        <v>233325</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15">
      <c r="B32" s="661" t="s">
        <v>311</v>
      </c>
      <c r="C32" s="662"/>
      <c r="D32" s="662"/>
      <c r="E32" s="662"/>
      <c r="F32" s="662"/>
      <c r="G32" s="662"/>
      <c r="H32" s="662"/>
      <c r="I32" s="662"/>
      <c r="J32" s="662"/>
      <c r="K32" s="662"/>
      <c r="L32" s="662"/>
      <c r="M32" s="662"/>
      <c r="N32" s="662"/>
      <c r="O32" s="662"/>
      <c r="P32" s="662"/>
      <c r="Q32" s="663"/>
      <c r="R32" s="664">
        <v>9349729</v>
      </c>
      <c r="S32" s="665"/>
      <c r="T32" s="665"/>
      <c r="U32" s="665"/>
      <c r="V32" s="665"/>
      <c r="W32" s="665"/>
      <c r="X32" s="665"/>
      <c r="Y32" s="666"/>
      <c r="Z32" s="691">
        <v>17</v>
      </c>
      <c r="AA32" s="691"/>
      <c r="AB32" s="691"/>
      <c r="AC32" s="691"/>
      <c r="AD32" s="692" t="s">
        <v>135</v>
      </c>
      <c r="AE32" s="692"/>
      <c r="AF32" s="692"/>
      <c r="AG32" s="692"/>
      <c r="AH32" s="692"/>
      <c r="AI32" s="692"/>
      <c r="AJ32" s="692"/>
      <c r="AK32" s="692"/>
      <c r="AL32" s="667" t="s">
        <v>224</v>
      </c>
      <c r="AM32" s="668"/>
      <c r="AN32" s="668"/>
      <c r="AO32" s="693"/>
      <c r="AP32" s="739"/>
      <c r="AQ32" s="740"/>
      <c r="AR32" s="740"/>
      <c r="AS32" s="740"/>
      <c r="AT32" s="744"/>
      <c r="AU32" s="212" t="s">
        <v>312</v>
      </c>
      <c r="AV32" s="212"/>
      <c r="AW32" s="212"/>
      <c r="AX32" s="661" t="s">
        <v>313</v>
      </c>
      <c r="AY32" s="662"/>
      <c r="AZ32" s="662"/>
      <c r="BA32" s="662"/>
      <c r="BB32" s="662"/>
      <c r="BC32" s="662"/>
      <c r="BD32" s="662"/>
      <c r="BE32" s="662"/>
      <c r="BF32" s="663"/>
      <c r="BG32" s="746">
        <v>99.5</v>
      </c>
      <c r="BH32" s="675"/>
      <c r="BI32" s="675"/>
      <c r="BJ32" s="675"/>
      <c r="BK32" s="675"/>
      <c r="BL32" s="675"/>
      <c r="BM32" s="668">
        <v>98.5</v>
      </c>
      <c r="BN32" s="747"/>
      <c r="BO32" s="747"/>
      <c r="BP32" s="747"/>
      <c r="BQ32" s="702"/>
      <c r="BR32" s="746">
        <v>99.3</v>
      </c>
      <c r="BS32" s="675"/>
      <c r="BT32" s="675"/>
      <c r="BU32" s="675"/>
      <c r="BV32" s="675"/>
      <c r="BW32" s="675"/>
      <c r="BX32" s="668">
        <v>98.1</v>
      </c>
      <c r="BY32" s="747"/>
      <c r="BZ32" s="747"/>
      <c r="CA32" s="747"/>
      <c r="CB32" s="702"/>
      <c r="CD32" s="755"/>
      <c r="CE32" s="756"/>
      <c r="CF32" s="706" t="s">
        <v>314</v>
      </c>
      <c r="CG32" s="703"/>
      <c r="CH32" s="703"/>
      <c r="CI32" s="703"/>
      <c r="CJ32" s="703"/>
      <c r="CK32" s="703"/>
      <c r="CL32" s="703"/>
      <c r="CM32" s="703"/>
      <c r="CN32" s="703"/>
      <c r="CO32" s="703"/>
      <c r="CP32" s="703"/>
      <c r="CQ32" s="704"/>
      <c r="CR32" s="664">
        <v>98</v>
      </c>
      <c r="CS32" s="665"/>
      <c r="CT32" s="665"/>
      <c r="CU32" s="665"/>
      <c r="CV32" s="665"/>
      <c r="CW32" s="665"/>
      <c r="CX32" s="665"/>
      <c r="CY32" s="666"/>
      <c r="CZ32" s="667">
        <v>0</v>
      </c>
      <c r="DA32" s="677"/>
      <c r="DB32" s="677"/>
      <c r="DC32" s="678"/>
      <c r="DD32" s="670">
        <v>98</v>
      </c>
      <c r="DE32" s="665"/>
      <c r="DF32" s="665"/>
      <c r="DG32" s="665"/>
      <c r="DH32" s="665"/>
      <c r="DI32" s="665"/>
      <c r="DJ32" s="665"/>
      <c r="DK32" s="666"/>
      <c r="DL32" s="670">
        <v>98</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315</v>
      </c>
      <c r="C33" s="728"/>
      <c r="D33" s="728"/>
      <c r="E33" s="728"/>
      <c r="F33" s="728"/>
      <c r="G33" s="728"/>
      <c r="H33" s="728"/>
      <c r="I33" s="728"/>
      <c r="J33" s="728"/>
      <c r="K33" s="728"/>
      <c r="L33" s="728"/>
      <c r="M33" s="728"/>
      <c r="N33" s="728"/>
      <c r="O33" s="728"/>
      <c r="P33" s="728"/>
      <c r="Q33" s="729"/>
      <c r="R33" s="664" t="s">
        <v>135</v>
      </c>
      <c r="S33" s="665"/>
      <c r="T33" s="665"/>
      <c r="U33" s="665"/>
      <c r="V33" s="665"/>
      <c r="W33" s="665"/>
      <c r="X33" s="665"/>
      <c r="Y33" s="666"/>
      <c r="Z33" s="691" t="s">
        <v>241</v>
      </c>
      <c r="AA33" s="691"/>
      <c r="AB33" s="691"/>
      <c r="AC33" s="691"/>
      <c r="AD33" s="692" t="s">
        <v>224</v>
      </c>
      <c r="AE33" s="692"/>
      <c r="AF33" s="692"/>
      <c r="AG33" s="692"/>
      <c r="AH33" s="692"/>
      <c r="AI33" s="692"/>
      <c r="AJ33" s="692"/>
      <c r="AK33" s="692"/>
      <c r="AL33" s="667" t="s">
        <v>135</v>
      </c>
      <c r="AM33" s="668"/>
      <c r="AN33" s="668"/>
      <c r="AO33" s="693"/>
      <c r="AP33" s="741"/>
      <c r="AQ33" s="742"/>
      <c r="AR33" s="742"/>
      <c r="AS33" s="742"/>
      <c r="AT33" s="745"/>
      <c r="AU33" s="214"/>
      <c r="AV33" s="214"/>
      <c r="AW33" s="214"/>
      <c r="AX33" s="641" t="s">
        <v>316</v>
      </c>
      <c r="AY33" s="642"/>
      <c r="AZ33" s="642"/>
      <c r="BA33" s="642"/>
      <c r="BB33" s="642"/>
      <c r="BC33" s="642"/>
      <c r="BD33" s="642"/>
      <c r="BE33" s="642"/>
      <c r="BF33" s="643"/>
      <c r="BG33" s="726">
        <v>98.9</v>
      </c>
      <c r="BH33" s="645"/>
      <c r="BI33" s="645"/>
      <c r="BJ33" s="645"/>
      <c r="BK33" s="645"/>
      <c r="BL33" s="645"/>
      <c r="BM33" s="683">
        <v>96.5</v>
      </c>
      <c r="BN33" s="645"/>
      <c r="BO33" s="645"/>
      <c r="BP33" s="645"/>
      <c r="BQ33" s="694"/>
      <c r="BR33" s="726">
        <v>98.7</v>
      </c>
      <c r="BS33" s="645"/>
      <c r="BT33" s="645"/>
      <c r="BU33" s="645"/>
      <c r="BV33" s="645"/>
      <c r="BW33" s="645"/>
      <c r="BX33" s="683">
        <v>96.3</v>
      </c>
      <c r="BY33" s="645"/>
      <c r="BZ33" s="645"/>
      <c r="CA33" s="645"/>
      <c r="CB33" s="694"/>
      <c r="CD33" s="706" t="s">
        <v>317</v>
      </c>
      <c r="CE33" s="703"/>
      <c r="CF33" s="703"/>
      <c r="CG33" s="703"/>
      <c r="CH33" s="703"/>
      <c r="CI33" s="703"/>
      <c r="CJ33" s="703"/>
      <c r="CK33" s="703"/>
      <c r="CL33" s="703"/>
      <c r="CM33" s="703"/>
      <c r="CN33" s="703"/>
      <c r="CO33" s="703"/>
      <c r="CP33" s="703"/>
      <c r="CQ33" s="704"/>
      <c r="CR33" s="664">
        <v>22583797</v>
      </c>
      <c r="CS33" s="675"/>
      <c r="CT33" s="675"/>
      <c r="CU33" s="675"/>
      <c r="CV33" s="675"/>
      <c r="CW33" s="675"/>
      <c r="CX33" s="675"/>
      <c r="CY33" s="676"/>
      <c r="CZ33" s="667">
        <v>41.6</v>
      </c>
      <c r="DA33" s="677"/>
      <c r="DB33" s="677"/>
      <c r="DC33" s="678"/>
      <c r="DD33" s="670">
        <v>16962984</v>
      </c>
      <c r="DE33" s="675"/>
      <c r="DF33" s="675"/>
      <c r="DG33" s="675"/>
      <c r="DH33" s="675"/>
      <c r="DI33" s="675"/>
      <c r="DJ33" s="675"/>
      <c r="DK33" s="676"/>
      <c r="DL33" s="670">
        <v>10566811</v>
      </c>
      <c r="DM33" s="675"/>
      <c r="DN33" s="675"/>
      <c r="DO33" s="675"/>
      <c r="DP33" s="675"/>
      <c r="DQ33" s="675"/>
      <c r="DR33" s="675"/>
      <c r="DS33" s="675"/>
      <c r="DT33" s="675"/>
      <c r="DU33" s="675"/>
      <c r="DV33" s="676"/>
      <c r="DW33" s="667">
        <v>35.799999999999997</v>
      </c>
      <c r="DX33" s="677"/>
      <c r="DY33" s="677"/>
      <c r="DZ33" s="677"/>
      <c r="EA33" s="677"/>
      <c r="EB33" s="677"/>
      <c r="EC33" s="698"/>
    </row>
    <row r="34" spans="2:133" ht="11.25" customHeight="1" x14ac:dyDescent="0.15">
      <c r="B34" s="661" t="s">
        <v>318</v>
      </c>
      <c r="C34" s="662"/>
      <c r="D34" s="662"/>
      <c r="E34" s="662"/>
      <c r="F34" s="662"/>
      <c r="G34" s="662"/>
      <c r="H34" s="662"/>
      <c r="I34" s="662"/>
      <c r="J34" s="662"/>
      <c r="K34" s="662"/>
      <c r="L34" s="662"/>
      <c r="M34" s="662"/>
      <c r="N34" s="662"/>
      <c r="O34" s="662"/>
      <c r="P34" s="662"/>
      <c r="Q34" s="663"/>
      <c r="R34" s="664">
        <v>3689292</v>
      </c>
      <c r="S34" s="665"/>
      <c r="T34" s="665"/>
      <c r="U34" s="665"/>
      <c r="V34" s="665"/>
      <c r="W34" s="665"/>
      <c r="X34" s="665"/>
      <c r="Y34" s="666"/>
      <c r="Z34" s="691">
        <v>6.7</v>
      </c>
      <c r="AA34" s="691"/>
      <c r="AB34" s="691"/>
      <c r="AC34" s="691"/>
      <c r="AD34" s="692" t="s">
        <v>135</v>
      </c>
      <c r="AE34" s="692"/>
      <c r="AF34" s="692"/>
      <c r="AG34" s="692"/>
      <c r="AH34" s="692"/>
      <c r="AI34" s="692"/>
      <c r="AJ34" s="692"/>
      <c r="AK34" s="692"/>
      <c r="AL34" s="667" t="s">
        <v>241</v>
      </c>
      <c r="AM34" s="668"/>
      <c r="AN34" s="668"/>
      <c r="AO34" s="693"/>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706" t="s">
        <v>319</v>
      </c>
      <c r="CE34" s="703"/>
      <c r="CF34" s="703"/>
      <c r="CG34" s="703"/>
      <c r="CH34" s="703"/>
      <c r="CI34" s="703"/>
      <c r="CJ34" s="703"/>
      <c r="CK34" s="703"/>
      <c r="CL34" s="703"/>
      <c r="CM34" s="703"/>
      <c r="CN34" s="703"/>
      <c r="CO34" s="703"/>
      <c r="CP34" s="703"/>
      <c r="CQ34" s="704"/>
      <c r="CR34" s="664">
        <v>6170163</v>
      </c>
      <c r="CS34" s="665"/>
      <c r="CT34" s="665"/>
      <c r="CU34" s="665"/>
      <c r="CV34" s="665"/>
      <c r="CW34" s="665"/>
      <c r="CX34" s="665"/>
      <c r="CY34" s="666"/>
      <c r="CZ34" s="667">
        <v>11.4</v>
      </c>
      <c r="DA34" s="677"/>
      <c r="DB34" s="677"/>
      <c r="DC34" s="678"/>
      <c r="DD34" s="670">
        <v>3760453</v>
      </c>
      <c r="DE34" s="665"/>
      <c r="DF34" s="665"/>
      <c r="DG34" s="665"/>
      <c r="DH34" s="665"/>
      <c r="DI34" s="665"/>
      <c r="DJ34" s="665"/>
      <c r="DK34" s="666"/>
      <c r="DL34" s="670">
        <v>3455057</v>
      </c>
      <c r="DM34" s="665"/>
      <c r="DN34" s="665"/>
      <c r="DO34" s="665"/>
      <c r="DP34" s="665"/>
      <c r="DQ34" s="665"/>
      <c r="DR34" s="665"/>
      <c r="DS34" s="665"/>
      <c r="DT34" s="665"/>
      <c r="DU34" s="665"/>
      <c r="DV34" s="666"/>
      <c r="DW34" s="667">
        <v>11.7</v>
      </c>
      <c r="DX34" s="677"/>
      <c r="DY34" s="677"/>
      <c r="DZ34" s="677"/>
      <c r="EA34" s="677"/>
      <c r="EB34" s="677"/>
      <c r="EC34" s="698"/>
    </row>
    <row r="35" spans="2:133" ht="11.25" customHeight="1" x14ac:dyDescent="0.15">
      <c r="B35" s="661" t="s">
        <v>320</v>
      </c>
      <c r="C35" s="662"/>
      <c r="D35" s="662"/>
      <c r="E35" s="662"/>
      <c r="F35" s="662"/>
      <c r="G35" s="662"/>
      <c r="H35" s="662"/>
      <c r="I35" s="662"/>
      <c r="J35" s="662"/>
      <c r="K35" s="662"/>
      <c r="L35" s="662"/>
      <c r="M35" s="662"/>
      <c r="N35" s="662"/>
      <c r="O35" s="662"/>
      <c r="P35" s="662"/>
      <c r="Q35" s="663"/>
      <c r="R35" s="664">
        <v>465432</v>
      </c>
      <c r="S35" s="665"/>
      <c r="T35" s="665"/>
      <c r="U35" s="665"/>
      <c r="V35" s="665"/>
      <c r="W35" s="665"/>
      <c r="X35" s="665"/>
      <c r="Y35" s="666"/>
      <c r="Z35" s="691">
        <v>0.8</v>
      </c>
      <c r="AA35" s="691"/>
      <c r="AB35" s="691"/>
      <c r="AC35" s="691"/>
      <c r="AD35" s="692">
        <v>87661</v>
      </c>
      <c r="AE35" s="692"/>
      <c r="AF35" s="692"/>
      <c r="AG35" s="692"/>
      <c r="AH35" s="692"/>
      <c r="AI35" s="692"/>
      <c r="AJ35" s="692"/>
      <c r="AK35" s="692"/>
      <c r="AL35" s="667">
        <v>0.3</v>
      </c>
      <c r="AM35" s="668"/>
      <c r="AN35" s="668"/>
      <c r="AO35" s="693"/>
      <c r="AP35" s="217"/>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1941074</v>
      </c>
      <c r="CS35" s="675"/>
      <c r="CT35" s="675"/>
      <c r="CU35" s="675"/>
      <c r="CV35" s="675"/>
      <c r="CW35" s="675"/>
      <c r="CX35" s="675"/>
      <c r="CY35" s="676"/>
      <c r="CZ35" s="667">
        <v>3.6</v>
      </c>
      <c r="DA35" s="677"/>
      <c r="DB35" s="677"/>
      <c r="DC35" s="678"/>
      <c r="DD35" s="670">
        <v>1583160</v>
      </c>
      <c r="DE35" s="675"/>
      <c r="DF35" s="675"/>
      <c r="DG35" s="675"/>
      <c r="DH35" s="675"/>
      <c r="DI35" s="675"/>
      <c r="DJ35" s="675"/>
      <c r="DK35" s="676"/>
      <c r="DL35" s="670">
        <v>813386</v>
      </c>
      <c r="DM35" s="675"/>
      <c r="DN35" s="675"/>
      <c r="DO35" s="675"/>
      <c r="DP35" s="675"/>
      <c r="DQ35" s="675"/>
      <c r="DR35" s="675"/>
      <c r="DS35" s="675"/>
      <c r="DT35" s="675"/>
      <c r="DU35" s="675"/>
      <c r="DV35" s="676"/>
      <c r="DW35" s="667">
        <v>2.8</v>
      </c>
      <c r="DX35" s="677"/>
      <c r="DY35" s="677"/>
      <c r="DZ35" s="677"/>
      <c r="EA35" s="677"/>
      <c r="EB35" s="677"/>
      <c r="EC35" s="698"/>
    </row>
    <row r="36" spans="2:133" ht="11.25" customHeight="1" x14ac:dyDescent="0.15">
      <c r="B36" s="661" t="s">
        <v>324</v>
      </c>
      <c r="C36" s="662"/>
      <c r="D36" s="662"/>
      <c r="E36" s="662"/>
      <c r="F36" s="662"/>
      <c r="G36" s="662"/>
      <c r="H36" s="662"/>
      <c r="I36" s="662"/>
      <c r="J36" s="662"/>
      <c r="K36" s="662"/>
      <c r="L36" s="662"/>
      <c r="M36" s="662"/>
      <c r="N36" s="662"/>
      <c r="O36" s="662"/>
      <c r="P36" s="662"/>
      <c r="Q36" s="663"/>
      <c r="R36" s="664">
        <v>295564</v>
      </c>
      <c r="S36" s="665"/>
      <c r="T36" s="665"/>
      <c r="U36" s="665"/>
      <c r="V36" s="665"/>
      <c r="W36" s="665"/>
      <c r="X36" s="665"/>
      <c r="Y36" s="666"/>
      <c r="Z36" s="691">
        <v>0.5</v>
      </c>
      <c r="AA36" s="691"/>
      <c r="AB36" s="691"/>
      <c r="AC36" s="691"/>
      <c r="AD36" s="692" t="s">
        <v>135</v>
      </c>
      <c r="AE36" s="692"/>
      <c r="AF36" s="692"/>
      <c r="AG36" s="692"/>
      <c r="AH36" s="692"/>
      <c r="AI36" s="692"/>
      <c r="AJ36" s="692"/>
      <c r="AK36" s="692"/>
      <c r="AL36" s="667" t="s">
        <v>241</v>
      </c>
      <c r="AM36" s="668"/>
      <c r="AN36" s="668"/>
      <c r="AO36" s="693"/>
      <c r="AP36" s="217"/>
      <c r="AQ36" s="714" t="s">
        <v>325</v>
      </c>
      <c r="AR36" s="715"/>
      <c r="AS36" s="715"/>
      <c r="AT36" s="715"/>
      <c r="AU36" s="715"/>
      <c r="AV36" s="715"/>
      <c r="AW36" s="715"/>
      <c r="AX36" s="715"/>
      <c r="AY36" s="716"/>
      <c r="AZ36" s="717">
        <v>6631917</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112180</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5651584</v>
      </c>
      <c r="CS36" s="665"/>
      <c r="CT36" s="665"/>
      <c r="CU36" s="665"/>
      <c r="CV36" s="665"/>
      <c r="CW36" s="665"/>
      <c r="CX36" s="665"/>
      <c r="CY36" s="666"/>
      <c r="CZ36" s="667">
        <v>10.4</v>
      </c>
      <c r="DA36" s="677"/>
      <c r="DB36" s="677"/>
      <c r="DC36" s="678"/>
      <c r="DD36" s="670">
        <v>4305408</v>
      </c>
      <c r="DE36" s="665"/>
      <c r="DF36" s="665"/>
      <c r="DG36" s="665"/>
      <c r="DH36" s="665"/>
      <c r="DI36" s="665"/>
      <c r="DJ36" s="665"/>
      <c r="DK36" s="666"/>
      <c r="DL36" s="670">
        <v>3070375</v>
      </c>
      <c r="DM36" s="665"/>
      <c r="DN36" s="665"/>
      <c r="DO36" s="665"/>
      <c r="DP36" s="665"/>
      <c r="DQ36" s="665"/>
      <c r="DR36" s="665"/>
      <c r="DS36" s="665"/>
      <c r="DT36" s="665"/>
      <c r="DU36" s="665"/>
      <c r="DV36" s="666"/>
      <c r="DW36" s="667">
        <v>10.4</v>
      </c>
      <c r="DX36" s="677"/>
      <c r="DY36" s="677"/>
      <c r="DZ36" s="677"/>
      <c r="EA36" s="677"/>
      <c r="EB36" s="677"/>
      <c r="EC36" s="698"/>
    </row>
    <row r="37" spans="2:133" ht="11.25" customHeight="1" x14ac:dyDescent="0.15">
      <c r="B37" s="661" t="s">
        <v>328</v>
      </c>
      <c r="C37" s="662"/>
      <c r="D37" s="662"/>
      <c r="E37" s="662"/>
      <c r="F37" s="662"/>
      <c r="G37" s="662"/>
      <c r="H37" s="662"/>
      <c r="I37" s="662"/>
      <c r="J37" s="662"/>
      <c r="K37" s="662"/>
      <c r="L37" s="662"/>
      <c r="M37" s="662"/>
      <c r="N37" s="662"/>
      <c r="O37" s="662"/>
      <c r="P37" s="662"/>
      <c r="Q37" s="663"/>
      <c r="R37" s="664">
        <v>1905688</v>
      </c>
      <c r="S37" s="665"/>
      <c r="T37" s="665"/>
      <c r="U37" s="665"/>
      <c r="V37" s="665"/>
      <c r="W37" s="665"/>
      <c r="X37" s="665"/>
      <c r="Y37" s="666"/>
      <c r="Z37" s="691">
        <v>3.5</v>
      </c>
      <c r="AA37" s="691"/>
      <c r="AB37" s="691"/>
      <c r="AC37" s="691"/>
      <c r="AD37" s="692" t="s">
        <v>241</v>
      </c>
      <c r="AE37" s="692"/>
      <c r="AF37" s="692"/>
      <c r="AG37" s="692"/>
      <c r="AH37" s="692"/>
      <c r="AI37" s="692"/>
      <c r="AJ37" s="692"/>
      <c r="AK37" s="692"/>
      <c r="AL37" s="667" t="s">
        <v>241</v>
      </c>
      <c r="AM37" s="668"/>
      <c r="AN37" s="668"/>
      <c r="AO37" s="693"/>
      <c r="AQ37" s="699" t="s">
        <v>329</v>
      </c>
      <c r="AR37" s="700"/>
      <c r="AS37" s="700"/>
      <c r="AT37" s="700"/>
      <c r="AU37" s="700"/>
      <c r="AV37" s="700"/>
      <c r="AW37" s="700"/>
      <c r="AX37" s="700"/>
      <c r="AY37" s="701"/>
      <c r="AZ37" s="664">
        <v>2653246</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-33665</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743867</v>
      </c>
      <c r="CS37" s="675"/>
      <c r="CT37" s="675"/>
      <c r="CU37" s="675"/>
      <c r="CV37" s="675"/>
      <c r="CW37" s="675"/>
      <c r="CX37" s="675"/>
      <c r="CY37" s="676"/>
      <c r="CZ37" s="667">
        <v>1.4</v>
      </c>
      <c r="DA37" s="677"/>
      <c r="DB37" s="677"/>
      <c r="DC37" s="678"/>
      <c r="DD37" s="670">
        <v>704987</v>
      </c>
      <c r="DE37" s="675"/>
      <c r="DF37" s="675"/>
      <c r="DG37" s="675"/>
      <c r="DH37" s="675"/>
      <c r="DI37" s="675"/>
      <c r="DJ37" s="675"/>
      <c r="DK37" s="676"/>
      <c r="DL37" s="670">
        <v>704987</v>
      </c>
      <c r="DM37" s="675"/>
      <c r="DN37" s="675"/>
      <c r="DO37" s="675"/>
      <c r="DP37" s="675"/>
      <c r="DQ37" s="675"/>
      <c r="DR37" s="675"/>
      <c r="DS37" s="675"/>
      <c r="DT37" s="675"/>
      <c r="DU37" s="675"/>
      <c r="DV37" s="676"/>
      <c r="DW37" s="667">
        <v>2.4</v>
      </c>
      <c r="DX37" s="677"/>
      <c r="DY37" s="677"/>
      <c r="DZ37" s="677"/>
      <c r="EA37" s="677"/>
      <c r="EB37" s="677"/>
      <c r="EC37" s="698"/>
    </row>
    <row r="38" spans="2:133" ht="11.25" customHeight="1" x14ac:dyDescent="0.15">
      <c r="B38" s="661" t="s">
        <v>332</v>
      </c>
      <c r="C38" s="662"/>
      <c r="D38" s="662"/>
      <c r="E38" s="662"/>
      <c r="F38" s="662"/>
      <c r="G38" s="662"/>
      <c r="H38" s="662"/>
      <c r="I38" s="662"/>
      <c r="J38" s="662"/>
      <c r="K38" s="662"/>
      <c r="L38" s="662"/>
      <c r="M38" s="662"/>
      <c r="N38" s="662"/>
      <c r="O38" s="662"/>
      <c r="P38" s="662"/>
      <c r="Q38" s="663"/>
      <c r="R38" s="664">
        <v>2055146</v>
      </c>
      <c r="S38" s="665"/>
      <c r="T38" s="665"/>
      <c r="U38" s="665"/>
      <c r="V38" s="665"/>
      <c r="W38" s="665"/>
      <c r="X38" s="665"/>
      <c r="Y38" s="666"/>
      <c r="Z38" s="691">
        <v>3.7</v>
      </c>
      <c r="AA38" s="691"/>
      <c r="AB38" s="691"/>
      <c r="AC38" s="691"/>
      <c r="AD38" s="692" t="s">
        <v>241</v>
      </c>
      <c r="AE38" s="692"/>
      <c r="AF38" s="692"/>
      <c r="AG38" s="692"/>
      <c r="AH38" s="692"/>
      <c r="AI38" s="692"/>
      <c r="AJ38" s="692"/>
      <c r="AK38" s="692"/>
      <c r="AL38" s="667" t="s">
        <v>241</v>
      </c>
      <c r="AM38" s="668"/>
      <c r="AN38" s="668"/>
      <c r="AO38" s="693"/>
      <c r="AQ38" s="699" t="s">
        <v>333</v>
      </c>
      <c r="AR38" s="700"/>
      <c r="AS38" s="700"/>
      <c r="AT38" s="700"/>
      <c r="AU38" s="700"/>
      <c r="AV38" s="700"/>
      <c r="AW38" s="700"/>
      <c r="AX38" s="700"/>
      <c r="AY38" s="701"/>
      <c r="AZ38" s="664">
        <v>558602</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10337</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3418651</v>
      </c>
      <c r="CS38" s="665"/>
      <c r="CT38" s="665"/>
      <c r="CU38" s="665"/>
      <c r="CV38" s="665"/>
      <c r="CW38" s="665"/>
      <c r="CX38" s="665"/>
      <c r="CY38" s="666"/>
      <c r="CZ38" s="667">
        <v>6.3</v>
      </c>
      <c r="DA38" s="677"/>
      <c r="DB38" s="677"/>
      <c r="DC38" s="678"/>
      <c r="DD38" s="670">
        <v>2805002</v>
      </c>
      <c r="DE38" s="665"/>
      <c r="DF38" s="665"/>
      <c r="DG38" s="665"/>
      <c r="DH38" s="665"/>
      <c r="DI38" s="665"/>
      <c r="DJ38" s="665"/>
      <c r="DK38" s="666"/>
      <c r="DL38" s="670">
        <v>2600587</v>
      </c>
      <c r="DM38" s="665"/>
      <c r="DN38" s="665"/>
      <c r="DO38" s="665"/>
      <c r="DP38" s="665"/>
      <c r="DQ38" s="665"/>
      <c r="DR38" s="665"/>
      <c r="DS38" s="665"/>
      <c r="DT38" s="665"/>
      <c r="DU38" s="665"/>
      <c r="DV38" s="666"/>
      <c r="DW38" s="667">
        <v>8.8000000000000007</v>
      </c>
      <c r="DX38" s="677"/>
      <c r="DY38" s="677"/>
      <c r="DZ38" s="677"/>
      <c r="EA38" s="677"/>
      <c r="EB38" s="677"/>
      <c r="EC38" s="698"/>
    </row>
    <row r="39" spans="2:133" ht="11.25" customHeight="1" x14ac:dyDescent="0.15">
      <c r="B39" s="661" t="s">
        <v>336</v>
      </c>
      <c r="C39" s="662"/>
      <c r="D39" s="662"/>
      <c r="E39" s="662"/>
      <c r="F39" s="662"/>
      <c r="G39" s="662"/>
      <c r="H39" s="662"/>
      <c r="I39" s="662"/>
      <c r="J39" s="662"/>
      <c r="K39" s="662"/>
      <c r="L39" s="662"/>
      <c r="M39" s="662"/>
      <c r="N39" s="662"/>
      <c r="O39" s="662"/>
      <c r="P39" s="662"/>
      <c r="Q39" s="663"/>
      <c r="R39" s="664">
        <v>966719</v>
      </c>
      <c r="S39" s="665"/>
      <c r="T39" s="665"/>
      <c r="U39" s="665"/>
      <c r="V39" s="665"/>
      <c r="W39" s="665"/>
      <c r="X39" s="665"/>
      <c r="Y39" s="666"/>
      <c r="Z39" s="691">
        <v>1.8</v>
      </c>
      <c r="AA39" s="691"/>
      <c r="AB39" s="691"/>
      <c r="AC39" s="691"/>
      <c r="AD39" s="692">
        <v>45366</v>
      </c>
      <c r="AE39" s="692"/>
      <c r="AF39" s="692"/>
      <c r="AG39" s="692"/>
      <c r="AH39" s="692"/>
      <c r="AI39" s="692"/>
      <c r="AJ39" s="692"/>
      <c r="AK39" s="692"/>
      <c r="AL39" s="667">
        <v>0.2</v>
      </c>
      <c r="AM39" s="668"/>
      <c r="AN39" s="668"/>
      <c r="AO39" s="693"/>
      <c r="AQ39" s="699" t="s">
        <v>337</v>
      </c>
      <c r="AR39" s="700"/>
      <c r="AS39" s="700"/>
      <c r="AT39" s="700"/>
      <c r="AU39" s="700"/>
      <c r="AV39" s="700"/>
      <c r="AW39" s="700"/>
      <c r="AX39" s="700"/>
      <c r="AY39" s="701"/>
      <c r="AZ39" s="664">
        <v>77265</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15757</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3923510</v>
      </c>
      <c r="CS39" s="675"/>
      <c r="CT39" s="675"/>
      <c r="CU39" s="675"/>
      <c r="CV39" s="675"/>
      <c r="CW39" s="675"/>
      <c r="CX39" s="675"/>
      <c r="CY39" s="676"/>
      <c r="CZ39" s="667">
        <v>7.2</v>
      </c>
      <c r="DA39" s="677"/>
      <c r="DB39" s="677"/>
      <c r="DC39" s="678"/>
      <c r="DD39" s="670">
        <v>3190126</v>
      </c>
      <c r="DE39" s="675"/>
      <c r="DF39" s="675"/>
      <c r="DG39" s="675"/>
      <c r="DH39" s="675"/>
      <c r="DI39" s="675"/>
      <c r="DJ39" s="675"/>
      <c r="DK39" s="676"/>
      <c r="DL39" s="670" t="s">
        <v>224</v>
      </c>
      <c r="DM39" s="675"/>
      <c r="DN39" s="675"/>
      <c r="DO39" s="675"/>
      <c r="DP39" s="675"/>
      <c r="DQ39" s="675"/>
      <c r="DR39" s="675"/>
      <c r="DS39" s="675"/>
      <c r="DT39" s="675"/>
      <c r="DU39" s="675"/>
      <c r="DV39" s="676"/>
      <c r="DW39" s="667" t="s">
        <v>224</v>
      </c>
      <c r="DX39" s="677"/>
      <c r="DY39" s="677"/>
      <c r="DZ39" s="677"/>
      <c r="EA39" s="677"/>
      <c r="EB39" s="677"/>
      <c r="EC39" s="698"/>
    </row>
    <row r="40" spans="2:133" ht="11.25" customHeight="1" x14ac:dyDescent="0.15">
      <c r="B40" s="661" t="s">
        <v>340</v>
      </c>
      <c r="C40" s="662"/>
      <c r="D40" s="662"/>
      <c r="E40" s="662"/>
      <c r="F40" s="662"/>
      <c r="G40" s="662"/>
      <c r="H40" s="662"/>
      <c r="I40" s="662"/>
      <c r="J40" s="662"/>
      <c r="K40" s="662"/>
      <c r="L40" s="662"/>
      <c r="M40" s="662"/>
      <c r="N40" s="662"/>
      <c r="O40" s="662"/>
      <c r="P40" s="662"/>
      <c r="Q40" s="663"/>
      <c r="R40" s="664">
        <v>5013964</v>
      </c>
      <c r="S40" s="665"/>
      <c r="T40" s="665"/>
      <c r="U40" s="665"/>
      <c r="V40" s="665"/>
      <c r="W40" s="665"/>
      <c r="X40" s="665"/>
      <c r="Y40" s="666"/>
      <c r="Z40" s="691">
        <v>9.1</v>
      </c>
      <c r="AA40" s="691"/>
      <c r="AB40" s="691"/>
      <c r="AC40" s="691"/>
      <c r="AD40" s="692" t="s">
        <v>241</v>
      </c>
      <c r="AE40" s="692"/>
      <c r="AF40" s="692"/>
      <c r="AG40" s="692"/>
      <c r="AH40" s="692"/>
      <c r="AI40" s="692"/>
      <c r="AJ40" s="692"/>
      <c r="AK40" s="692"/>
      <c r="AL40" s="667" t="s">
        <v>224</v>
      </c>
      <c r="AM40" s="668"/>
      <c r="AN40" s="668"/>
      <c r="AO40" s="693"/>
      <c r="AQ40" s="699" t="s">
        <v>341</v>
      </c>
      <c r="AR40" s="700"/>
      <c r="AS40" s="700"/>
      <c r="AT40" s="700"/>
      <c r="AU40" s="700"/>
      <c r="AV40" s="700"/>
      <c r="AW40" s="700"/>
      <c r="AX40" s="700"/>
      <c r="AY40" s="701"/>
      <c r="AZ40" s="664">
        <v>28618</v>
      </c>
      <c r="BA40" s="665"/>
      <c r="BB40" s="665"/>
      <c r="BC40" s="665"/>
      <c r="BD40" s="675"/>
      <c r="BE40" s="675"/>
      <c r="BF40" s="702"/>
      <c r="BG40" s="707" t="s">
        <v>342</v>
      </c>
      <c r="BH40" s="708"/>
      <c r="BI40" s="708"/>
      <c r="BJ40" s="708"/>
      <c r="BK40" s="708"/>
      <c r="BL40" s="218"/>
      <c r="BM40" s="703" t="s">
        <v>343</v>
      </c>
      <c r="BN40" s="703"/>
      <c r="BO40" s="703"/>
      <c r="BP40" s="703"/>
      <c r="BQ40" s="703"/>
      <c r="BR40" s="703"/>
      <c r="BS40" s="703"/>
      <c r="BT40" s="703"/>
      <c r="BU40" s="704"/>
      <c r="BV40" s="664">
        <v>94</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1478815</v>
      </c>
      <c r="CS40" s="665"/>
      <c r="CT40" s="665"/>
      <c r="CU40" s="665"/>
      <c r="CV40" s="665"/>
      <c r="CW40" s="665"/>
      <c r="CX40" s="665"/>
      <c r="CY40" s="666"/>
      <c r="CZ40" s="667">
        <v>2.7</v>
      </c>
      <c r="DA40" s="677"/>
      <c r="DB40" s="677"/>
      <c r="DC40" s="678"/>
      <c r="DD40" s="670">
        <v>1318835</v>
      </c>
      <c r="DE40" s="665"/>
      <c r="DF40" s="665"/>
      <c r="DG40" s="665"/>
      <c r="DH40" s="665"/>
      <c r="DI40" s="665"/>
      <c r="DJ40" s="665"/>
      <c r="DK40" s="666"/>
      <c r="DL40" s="670">
        <v>627406</v>
      </c>
      <c r="DM40" s="665"/>
      <c r="DN40" s="665"/>
      <c r="DO40" s="665"/>
      <c r="DP40" s="665"/>
      <c r="DQ40" s="665"/>
      <c r="DR40" s="665"/>
      <c r="DS40" s="665"/>
      <c r="DT40" s="665"/>
      <c r="DU40" s="665"/>
      <c r="DV40" s="666"/>
      <c r="DW40" s="667">
        <v>2.1</v>
      </c>
      <c r="DX40" s="677"/>
      <c r="DY40" s="677"/>
      <c r="DZ40" s="677"/>
      <c r="EA40" s="677"/>
      <c r="EB40" s="677"/>
      <c r="EC40" s="698"/>
    </row>
    <row r="41" spans="2:133" ht="11.25" customHeight="1" x14ac:dyDescent="0.15">
      <c r="B41" s="661" t="s">
        <v>345</v>
      </c>
      <c r="C41" s="662"/>
      <c r="D41" s="662"/>
      <c r="E41" s="662"/>
      <c r="F41" s="662"/>
      <c r="G41" s="662"/>
      <c r="H41" s="662"/>
      <c r="I41" s="662"/>
      <c r="J41" s="662"/>
      <c r="K41" s="662"/>
      <c r="L41" s="662"/>
      <c r="M41" s="662"/>
      <c r="N41" s="662"/>
      <c r="O41" s="662"/>
      <c r="P41" s="662"/>
      <c r="Q41" s="663"/>
      <c r="R41" s="664" t="s">
        <v>241</v>
      </c>
      <c r="S41" s="665"/>
      <c r="T41" s="665"/>
      <c r="U41" s="665"/>
      <c r="V41" s="665"/>
      <c r="W41" s="665"/>
      <c r="X41" s="665"/>
      <c r="Y41" s="666"/>
      <c r="Z41" s="691" t="s">
        <v>135</v>
      </c>
      <c r="AA41" s="691"/>
      <c r="AB41" s="691"/>
      <c r="AC41" s="691"/>
      <c r="AD41" s="692" t="s">
        <v>135</v>
      </c>
      <c r="AE41" s="692"/>
      <c r="AF41" s="692"/>
      <c r="AG41" s="692"/>
      <c r="AH41" s="692"/>
      <c r="AI41" s="692"/>
      <c r="AJ41" s="692"/>
      <c r="AK41" s="692"/>
      <c r="AL41" s="667" t="s">
        <v>224</v>
      </c>
      <c r="AM41" s="668"/>
      <c r="AN41" s="668"/>
      <c r="AO41" s="693"/>
      <c r="AQ41" s="699" t="s">
        <v>346</v>
      </c>
      <c r="AR41" s="700"/>
      <c r="AS41" s="700"/>
      <c r="AT41" s="700"/>
      <c r="AU41" s="700"/>
      <c r="AV41" s="700"/>
      <c r="AW41" s="700"/>
      <c r="AX41" s="700"/>
      <c r="AY41" s="701"/>
      <c r="AZ41" s="664">
        <v>679535</v>
      </c>
      <c r="BA41" s="665"/>
      <c r="BB41" s="665"/>
      <c r="BC41" s="665"/>
      <c r="BD41" s="675"/>
      <c r="BE41" s="675"/>
      <c r="BF41" s="702"/>
      <c r="BG41" s="707"/>
      <c r="BH41" s="708"/>
      <c r="BI41" s="708"/>
      <c r="BJ41" s="708"/>
      <c r="BK41" s="708"/>
      <c r="BL41" s="218"/>
      <c r="BM41" s="703" t="s">
        <v>347</v>
      </c>
      <c r="BN41" s="703"/>
      <c r="BO41" s="703"/>
      <c r="BP41" s="703"/>
      <c r="BQ41" s="703"/>
      <c r="BR41" s="703"/>
      <c r="BS41" s="703"/>
      <c r="BT41" s="703"/>
      <c r="BU41" s="704"/>
      <c r="BV41" s="664" t="s">
        <v>241</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241</v>
      </c>
      <c r="CS41" s="675"/>
      <c r="CT41" s="675"/>
      <c r="CU41" s="675"/>
      <c r="CV41" s="675"/>
      <c r="CW41" s="675"/>
      <c r="CX41" s="675"/>
      <c r="CY41" s="676"/>
      <c r="CZ41" s="667" t="s">
        <v>135</v>
      </c>
      <c r="DA41" s="677"/>
      <c r="DB41" s="677"/>
      <c r="DC41" s="678"/>
      <c r="DD41" s="670" t="s">
        <v>241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349</v>
      </c>
      <c r="C42" s="662"/>
      <c r="D42" s="662"/>
      <c r="E42" s="662"/>
      <c r="F42" s="662"/>
      <c r="G42" s="662"/>
      <c r="H42" s="662"/>
      <c r="I42" s="662"/>
      <c r="J42" s="662"/>
      <c r="K42" s="662"/>
      <c r="L42" s="662"/>
      <c r="M42" s="662"/>
      <c r="N42" s="662"/>
      <c r="O42" s="662"/>
      <c r="P42" s="662"/>
      <c r="Q42" s="663"/>
      <c r="R42" s="664" t="s">
        <v>241</v>
      </c>
      <c r="S42" s="665"/>
      <c r="T42" s="665"/>
      <c r="U42" s="665"/>
      <c r="V42" s="665"/>
      <c r="W42" s="665"/>
      <c r="X42" s="665"/>
      <c r="Y42" s="666"/>
      <c r="Z42" s="691" t="s">
        <v>224</v>
      </c>
      <c r="AA42" s="691"/>
      <c r="AB42" s="691"/>
      <c r="AC42" s="691"/>
      <c r="AD42" s="692" t="s">
        <v>241</v>
      </c>
      <c r="AE42" s="692"/>
      <c r="AF42" s="692"/>
      <c r="AG42" s="692"/>
      <c r="AH42" s="692"/>
      <c r="AI42" s="692"/>
      <c r="AJ42" s="692"/>
      <c r="AK42" s="692"/>
      <c r="AL42" s="667" t="s">
        <v>224</v>
      </c>
      <c r="AM42" s="668"/>
      <c r="AN42" s="668"/>
      <c r="AO42" s="693"/>
      <c r="AQ42" s="711" t="s">
        <v>350</v>
      </c>
      <c r="AR42" s="712"/>
      <c r="AS42" s="712"/>
      <c r="AT42" s="712"/>
      <c r="AU42" s="712"/>
      <c r="AV42" s="712"/>
      <c r="AW42" s="712"/>
      <c r="AX42" s="712"/>
      <c r="AY42" s="713"/>
      <c r="AZ42" s="644">
        <v>2634651</v>
      </c>
      <c r="BA42" s="679"/>
      <c r="BB42" s="679"/>
      <c r="BC42" s="679"/>
      <c r="BD42" s="645"/>
      <c r="BE42" s="645"/>
      <c r="BF42" s="694"/>
      <c r="BG42" s="709"/>
      <c r="BH42" s="710"/>
      <c r="BI42" s="710"/>
      <c r="BJ42" s="710"/>
      <c r="BK42" s="710"/>
      <c r="BL42" s="219"/>
      <c r="BM42" s="695" t="s">
        <v>351</v>
      </c>
      <c r="BN42" s="695"/>
      <c r="BO42" s="695"/>
      <c r="BP42" s="695"/>
      <c r="BQ42" s="695"/>
      <c r="BR42" s="695"/>
      <c r="BS42" s="695"/>
      <c r="BT42" s="695"/>
      <c r="BU42" s="696"/>
      <c r="BV42" s="644">
        <v>413</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7497168</v>
      </c>
      <c r="CS42" s="675"/>
      <c r="CT42" s="675"/>
      <c r="CU42" s="675"/>
      <c r="CV42" s="675"/>
      <c r="CW42" s="675"/>
      <c r="CX42" s="675"/>
      <c r="CY42" s="676"/>
      <c r="CZ42" s="667">
        <v>13.8</v>
      </c>
      <c r="DA42" s="677"/>
      <c r="DB42" s="677"/>
      <c r="DC42" s="678"/>
      <c r="DD42" s="670">
        <v>1459873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353</v>
      </c>
      <c r="C43" s="662"/>
      <c r="D43" s="662"/>
      <c r="E43" s="662"/>
      <c r="F43" s="662"/>
      <c r="G43" s="662"/>
      <c r="H43" s="662"/>
      <c r="I43" s="662"/>
      <c r="J43" s="662"/>
      <c r="K43" s="662"/>
      <c r="L43" s="662"/>
      <c r="M43" s="662"/>
      <c r="N43" s="662"/>
      <c r="O43" s="662"/>
      <c r="P43" s="662"/>
      <c r="Q43" s="663"/>
      <c r="R43" s="664">
        <v>1146464</v>
      </c>
      <c r="S43" s="665"/>
      <c r="T43" s="665"/>
      <c r="U43" s="665"/>
      <c r="V43" s="665"/>
      <c r="W43" s="665"/>
      <c r="X43" s="665"/>
      <c r="Y43" s="666"/>
      <c r="Z43" s="691">
        <v>2.1</v>
      </c>
      <c r="AA43" s="691"/>
      <c r="AB43" s="691"/>
      <c r="AC43" s="691"/>
      <c r="AD43" s="692" t="s">
        <v>241</v>
      </c>
      <c r="AE43" s="692"/>
      <c r="AF43" s="692"/>
      <c r="AG43" s="692"/>
      <c r="AH43" s="692"/>
      <c r="AI43" s="692"/>
      <c r="AJ43" s="692"/>
      <c r="AK43" s="692"/>
      <c r="AL43" s="667" t="s">
        <v>241</v>
      </c>
      <c r="AM43" s="668"/>
      <c r="AN43" s="668"/>
      <c r="AO43" s="693"/>
      <c r="BV43" s="220"/>
      <c r="BW43" s="220"/>
      <c r="BX43" s="220"/>
      <c r="BY43" s="220"/>
      <c r="BZ43" s="220"/>
      <c r="CA43" s="220"/>
      <c r="CB43" s="220"/>
      <c r="CD43" s="661" t="s">
        <v>354</v>
      </c>
      <c r="CE43" s="662"/>
      <c r="CF43" s="662"/>
      <c r="CG43" s="662"/>
      <c r="CH43" s="662"/>
      <c r="CI43" s="662"/>
      <c r="CJ43" s="662"/>
      <c r="CK43" s="662"/>
      <c r="CL43" s="662"/>
      <c r="CM43" s="662"/>
      <c r="CN43" s="662"/>
      <c r="CO43" s="662"/>
      <c r="CP43" s="662"/>
      <c r="CQ43" s="663"/>
      <c r="CR43" s="664">
        <v>212789</v>
      </c>
      <c r="CS43" s="675"/>
      <c r="CT43" s="675"/>
      <c r="CU43" s="675"/>
      <c r="CV43" s="675"/>
      <c r="CW43" s="675"/>
      <c r="CX43" s="675"/>
      <c r="CY43" s="676"/>
      <c r="CZ43" s="667">
        <v>0.4</v>
      </c>
      <c r="DA43" s="677"/>
      <c r="DB43" s="677"/>
      <c r="DC43" s="678"/>
      <c r="DD43" s="670">
        <v>212789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355</v>
      </c>
      <c r="C44" s="642"/>
      <c r="D44" s="642"/>
      <c r="E44" s="642"/>
      <c r="F44" s="642"/>
      <c r="G44" s="642"/>
      <c r="H44" s="642"/>
      <c r="I44" s="642"/>
      <c r="J44" s="642"/>
      <c r="K44" s="642"/>
      <c r="L44" s="642"/>
      <c r="M44" s="642"/>
      <c r="N44" s="642"/>
      <c r="O44" s="642"/>
      <c r="P44" s="642"/>
      <c r="Q44" s="643"/>
      <c r="R44" s="644">
        <v>54943641</v>
      </c>
      <c r="S44" s="679"/>
      <c r="T44" s="679"/>
      <c r="U44" s="679"/>
      <c r="V44" s="679"/>
      <c r="W44" s="679"/>
      <c r="X44" s="679"/>
      <c r="Y44" s="680"/>
      <c r="Z44" s="681">
        <v>100</v>
      </c>
      <c r="AA44" s="681"/>
      <c r="AB44" s="681"/>
      <c r="AC44" s="681"/>
      <c r="AD44" s="682">
        <v>28346238</v>
      </c>
      <c r="AE44" s="682"/>
      <c r="AF44" s="682"/>
      <c r="AG44" s="682"/>
      <c r="AH44" s="682"/>
      <c r="AI44" s="682"/>
      <c r="AJ44" s="682"/>
      <c r="AK44" s="682"/>
      <c r="AL44" s="647">
        <v>100</v>
      </c>
      <c r="AM44" s="683"/>
      <c r="AN44" s="683"/>
      <c r="AO44" s="684"/>
      <c r="CD44" s="685" t="s">
        <v>301</v>
      </c>
      <c r="CE44" s="686"/>
      <c r="CF44" s="661" t="s">
        <v>356</v>
      </c>
      <c r="CG44" s="662"/>
      <c r="CH44" s="662"/>
      <c r="CI44" s="662"/>
      <c r="CJ44" s="662"/>
      <c r="CK44" s="662"/>
      <c r="CL44" s="662"/>
      <c r="CM44" s="662"/>
      <c r="CN44" s="662"/>
      <c r="CO44" s="662"/>
      <c r="CP44" s="662"/>
      <c r="CQ44" s="663"/>
      <c r="CR44" s="664">
        <v>6945895</v>
      </c>
      <c r="CS44" s="665"/>
      <c r="CT44" s="665"/>
      <c r="CU44" s="665"/>
      <c r="CV44" s="665"/>
      <c r="CW44" s="665"/>
      <c r="CX44" s="665"/>
      <c r="CY44" s="666"/>
      <c r="CZ44" s="667">
        <v>12.8</v>
      </c>
      <c r="DA44" s="668"/>
      <c r="DB44" s="668"/>
      <c r="DC44" s="669"/>
      <c r="DD44" s="670">
        <v>1325253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87"/>
      <c r="CE45" s="688"/>
      <c r="CF45" s="661" t="s">
        <v>357</v>
      </c>
      <c r="CG45" s="662"/>
      <c r="CH45" s="662"/>
      <c r="CI45" s="662"/>
      <c r="CJ45" s="662"/>
      <c r="CK45" s="662"/>
      <c r="CL45" s="662"/>
      <c r="CM45" s="662"/>
      <c r="CN45" s="662"/>
      <c r="CO45" s="662"/>
      <c r="CP45" s="662"/>
      <c r="CQ45" s="663"/>
      <c r="CR45" s="664">
        <v>3270426</v>
      </c>
      <c r="CS45" s="675"/>
      <c r="CT45" s="675"/>
      <c r="CU45" s="675"/>
      <c r="CV45" s="675"/>
      <c r="CW45" s="675"/>
      <c r="CX45" s="675"/>
      <c r="CY45" s="676"/>
      <c r="CZ45" s="667">
        <v>6</v>
      </c>
      <c r="DA45" s="677"/>
      <c r="DB45" s="677"/>
      <c r="DC45" s="678"/>
      <c r="DD45" s="670">
        <v>307462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2" t="s">
        <v>358</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87"/>
      <c r="CE46" s="688"/>
      <c r="CF46" s="661" t="s">
        <v>359</v>
      </c>
      <c r="CG46" s="662"/>
      <c r="CH46" s="662"/>
      <c r="CI46" s="662"/>
      <c r="CJ46" s="662"/>
      <c r="CK46" s="662"/>
      <c r="CL46" s="662"/>
      <c r="CM46" s="662"/>
      <c r="CN46" s="662"/>
      <c r="CO46" s="662"/>
      <c r="CP46" s="662"/>
      <c r="CQ46" s="663"/>
      <c r="CR46" s="664">
        <v>3515897</v>
      </c>
      <c r="CS46" s="665"/>
      <c r="CT46" s="665"/>
      <c r="CU46" s="665"/>
      <c r="CV46" s="665"/>
      <c r="CW46" s="665"/>
      <c r="CX46" s="665"/>
      <c r="CY46" s="666"/>
      <c r="CZ46" s="667">
        <v>6.5</v>
      </c>
      <c r="DA46" s="668"/>
      <c r="DB46" s="668"/>
      <c r="DC46" s="669"/>
      <c r="DD46" s="670">
        <v>1003719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v>551273</v>
      </c>
      <c r="CS47" s="675"/>
      <c r="CT47" s="675"/>
      <c r="CU47" s="675"/>
      <c r="CV47" s="675"/>
      <c r="CW47" s="675"/>
      <c r="CX47" s="675"/>
      <c r="CY47" s="676"/>
      <c r="CZ47" s="667">
        <v>1</v>
      </c>
      <c r="DA47" s="677"/>
      <c r="DB47" s="677"/>
      <c r="DC47" s="678"/>
      <c r="DD47" s="670">
        <v>134620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224</v>
      </c>
      <c r="CS48" s="665"/>
      <c r="CT48" s="665"/>
      <c r="CU48" s="665"/>
      <c r="CV48" s="665"/>
      <c r="CW48" s="665"/>
      <c r="CX48" s="665"/>
      <c r="CY48" s="666"/>
      <c r="CZ48" s="667" t="s">
        <v>241</v>
      </c>
      <c r="DA48" s="668"/>
      <c r="DB48" s="668"/>
      <c r="DC48" s="669"/>
      <c r="DD48" s="670" t="s">
        <v>224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41" t="s">
        <v>364</v>
      </c>
      <c r="CE49" s="642"/>
      <c r="CF49" s="642"/>
      <c r="CG49" s="642"/>
      <c r="CH49" s="642"/>
      <c r="CI49" s="642"/>
      <c r="CJ49" s="642"/>
      <c r="CK49" s="642"/>
      <c r="CL49" s="642"/>
      <c r="CM49" s="642"/>
      <c r="CN49" s="642"/>
      <c r="CO49" s="642"/>
      <c r="CP49" s="642"/>
      <c r="CQ49" s="643"/>
      <c r="CR49" s="644">
        <v>54351417</v>
      </c>
      <c r="CS49" s="645"/>
      <c r="CT49" s="645"/>
      <c r="CU49" s="645"/>
      <c r="CV49" s="645"/>
      <c r="CW49" s="645"/>
      <c r="CX49" s="645"/>
      <c r="CY49" s="646"/>
      <c r="CZ49" s="647">
        <v>100</v>
      </c>
      <c r="DA49" s="648"/>
      <c r="DB49" s="648"/>
      <c r="DC49" s="649"/>
      <c r="DD49" s="650">
        <v>34100064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i0tVYvRaJ4zfR+fdX2hWhUsemwN5eJ8YLMSeGXC4Fth8rclJlrIQkRCwTxjU+dZTblybK+fjUZ+qRPaqFkGBtA==" saltValue="uvqa8BHT05yZAA964nqWZ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55" t="s">
        <v>366</v>
      </c>
      <c r="DK2" s="1156"/>
      <c r="DL2" s="1156"/>
      <c r="DM2" s="1156"/>
      <c r="DN2" s="1156"/>
      <c r="DO2" s="1157"/>
      <c r="DP2" s="227"/>
      <c r="DQ2" s="1155" t="s">
        <v>367</v>
      </c>
      <c r="DR2" s="1156"/>
      <c r="DS2" s="1156"/>
      <c r="DT2" s="1156"/>
      <c r="DU2" s="1156"/>
      <c r="DV2" s="1156"/>
      <c r="DW2" s="1156"/>
      <c r="DX2" s="1156"/>
      <c r="DY2" s="1156"/>
      <c r="DZ2" s="1157"/>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1"/>
      <c r="BA4" s="231"/>
      <c r="BB4" s="231"/>
      <c r="BC4" s="231"/>
      <c r="BD4" s="231"/>
      <c r="BE4" s="232"/>
      <c r="BF4" s="232"/>
      <c r="BG4" s="232"/>
      <c r="BH4" s="232"/>
      <c r="BI4" s="232"/>
      <c r="BJ4" s="232"/>
      <c r="BK4" s="232"/>
      <c r="BL4" s="232"/>
      <c r="BM4" s="232"/>
      <c r="BN4" s="232"/>
      <c r="BO4" s="232"/>
      <c r="BP4" s="232"/>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3"/>
    </row>
    <row r="5" spans="1:131" s="234" customFormat="1" ht="26.25" customHeight="1" x14ac:dyDescent="0.15">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31"/>
      <c r="BA5" s="231"/>
      <c r="BB5" s="231"/>
      <c r="BC5" s="231"/>
      <c r="BD5" s="231"/>
      <c r="BE5" s="232"/>
      <c r="BF5" s="232"/>
      <c r="BG5" s="232"/>
      <c r="BH5" s="232"/>
      <c r="BI5" s="232"/>
      <c r="BJ5" s="232"/>
      <c r="BK5" s="232"/>
      <c r="BL5" s="232"/>
      <c r="BM5" s="232"/>
      <c r="BN5" s="232"/>
      <c r="BO5" s="232"/>
      <c r="BP5" s="232"/>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3"/>
    </row>
    <row r="6" spans="1:131" s="234"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1"/>
      <c r="BA6" s="231"/>
      <c r="BB6" s="231"/>
      <c r="BC6" s="231"/>
      <c r="BD6" s="231"/>
      <c r="BE6" s="232"/>
      <c r="BF6" s="232"/>
      <c r="BG6" s="232"/>
      <c r="BH6" s="232"/>
      <c r="BI6" s="232"/>
      <c r="BJ6" s="232"/>
      <c r="BK6" s="232"/>
      <c r="BL6" s="232"/>
      <c r="BM6" s="232"/>
      <c r="BN6" s="232"/>
      <c r="BO6" s="232"/>
      <c r="BP6" s="232"/>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3"/>
    </row>
    <row r="7" spans="1:131" s="234" customFormat="1" ht="26.25" customHeight="1" thickTop="1" x14ac:dyDescent="0.15">
      <c r="A7" s="235">
        <v>1</v>
      </c>
      <c r="B7" s="1111" t="s">
        <v>387</v>
      </c>
      <c r="C7" s="1112"/>
      <c r="D7" s="1112"/>
      <c r="E7" s="1112"/>
      <c r="F7" s="1112"/>
      <c r="G7" s="1112"/>
      <c r="H7" s="1112"/>
      <c r="I7" s="1112"/>
      <c r="J7" s="1112"/>
      <c r="K7" s="1112"/>
      <c r="L7" s="1112"/>
      <c r="M7" s="1112"/>
      <c r="N7" s="1112"/>
      <c r="O7" s="1112"/>
      <c r="P7" s="1113"/>
      <c r="Q7" s="1166">
        <v>54370</v>
      </c>
      <c r="R7" s="1167"/>
      <c r="S7" s="1167"/>
      <c r="T7" s="1167"/>
      <c r="U7" s="1167"/>
      <c r="V7" s="1167">
        <v>53826</v>
      </c>
      <c r="W7" s="1167"/>
      <c r="X7" s="1167"/>
      <c r="Y7" s="1167"/>
      <c r="Z7" s="1167"/>
      <c r="AA7" s="1167">
        <v>544</v>
      </c>
      <c r="AB7" s="1167"/>
      <c r="AC7" s="1167"/>
      <c r="AD7" s="1167"/>
      <c r="AE7" s="1168"/>
      <c r="AF7" s="1169">
        <v>263</v>
      </c>
      <c r="AG7" s="1170"/>
      <c r="AH7" s="1170"/>
      <c r="AI7" s="1170"/>
      <c r="AJ7" s="1171"/>
      <c r="AK7" s="1172">
        <v>1941</v>
      </c>
      <c r="AL7" s="1173"/>
      <c r="AM7" s="1173"/>
      <c r="AN7" s="1173"/>
      <c r="AO7" s="1173"/>
      <c r="AP7" s="1173">
        <v>66338</v>
      </c>
      <c r="AQ7" s="1173"/>
      <c r="AR7" s="1173"/>
      <c r="AS7" s="1173"/>
      <c r="AT7" s="1173"/>
      <c r="AU7" s="1174"/>
      <c r="AV7" s="1174"/>
      <c r="AW7" s="1174"/>
      <c r="AX7" s="1174"/>
      <c r="AY7" s="1175"/>
      <c r="AZ7" s="231"/>
      <c r="BA7" s="231"/>
      <c r="BB7" s="231"/>
      <c r="BC7" s="231"/>
      <c r="BD7" s="231"/>
      <c r="BE7" s="232"/>
      <c r="BF7" s="232"/>
      <c r="BG7" s="232"/>
      <c r="BH7" s="232"/>
      <c r="BI7" s="232"/>
      <c r="BJ7" s="232"/>
      <c r="BK7" s="232"/>
      <c r="BL7" s="232"/>
      <c r="BM7" s="232"/>
      <c r="BN7" s="232"/>
      <c r="BO7" s="232"/>
      <c r="BP7" s="232"/>
      <c r="BQ7" s="235">
        <v>1</v>
      </c>
      <c r="BR7" s="236"/>
      <c r="BS7" s="1163" t="s">
        <v>585</v>
      </c>
      <c r="BT7" s="1164"/>
      <c r="BU7" s="1164"/>
      <c r="BV7" s="1164"/>
      <c r="BW7" s="1164"/>
      <c r="BX7" s="1164"/>
      <c r="BY7" s="1164"/>
      <c r="BZ7" s="1164"/>
      <c r="CA7" s="1164"/>
      <c r="CB7" s="1164"/>
      <c r="CC7" s="1164"/>
      <c r="CD7" s="1164"/>
      <c r="CE7" s="1164"/>
      <c r="CF7" s="1164"/>
      <c r="CG7" s="1176"/>
      <c r="CH7" s="1160" t="s">
        <v>586</v>
      </c>
      <c r="CI7" s="1161"/>
      <c r="CJ7" s="1161"/>
      <c r="CK7" s="1161"/>
      <c r="CL7" s="1162"/>
      <c r="CM7" s="1160">
        <v>-2</v>
      </c>
      <c r="CN7" s="1161"/>
      <c r="CO7" s="1161"/>
      <c r="CP7" s="1161"/>
      <c r="CQ7" s="1162"/>
      <c r="CR7" s="1160">
        <v>50</v>
      </c>
      <c r="CS7" s="1161"/>
      <c r="CT7" s="1161"/>
      <c r="CU7" s="1161"/>
      <c r="CV7" s="1162"/>
      <c r="CW7" s="1160" t="s">
        <v>576</v>
      </c>
      <c r="CX7" s="1161"/>
      <c r="CY7" s="1161"/>
      <c r="CZ7" s="1161"/>
      <c r="DA7" s="1162"/>
      <c r="DB7" s="1160">
        <v>27</v>
      </c>
      <c r="DC7" s="1161"/>
      <c r="DD7" s="1161"/>
      <c r="DE7" s="1161"/>
      <c r="DF7" s="1162"/>
      <c r="DG7" s="1160" t="s">
        <v>576</v>
      </c>
      <c r="DH7" s="1161"/>
      <c r="DI7" s="1161"/>
      <c r="DJ7" s="1161"/>
      <c r="DK7" s="1162"/>
      <c r="DL7" s="1160" t="s">
        <v>576</v>
      </c>
      <c r="DM7" s="1161"/>
      <c r="DN7" s="1161"/>
      <c r="DO7" s="1161"/>
      <c r="DP7" s="1162"/>
      <c r="DQ7" s="1160">
        <v>8</v>
      </c>
      <c r="DR7" s="1161"/>
      <c r="DS7" s="1161"/>
      <c r="DT7" s="1161"/>
      <c r="DU7" s="1162"/>
      <c r="DV7" s="1163"/>
      <c r="DW7" s="1164"/>
      <c r="DX7" s="1164"/>
      <c r="DY7" s="1164"/>
      <c r="DZ7" s="1165"/>
      <c r="EA7" s="233"/>
    </row>
    <row r="8" spans="1:131" s="234" customFormat="1" ht="26.25" customHeight="1" x14ac:dyDescent="0.15">
      <c r="A8" s="237">
        <v>2</v>
      </c>
      <c r="B8" s="1094" t="s">
        <v>388</v>
      </c>
      <c r="C8" s="1095"/>
      <c r="D8" s="1095"/>
      <c r="E8" s="1095"/>
      <c r="F8" s="1095"/>
      <c r="G8" s="1095"/>
      <c r="H8" s="1095"/>
      <c r="I8" s="1095"/>
      <c r="J8" s="1095"/>
      <c r="K8" s="1095"/>
      <c r="L8" s="1095"/>
      <c r="M8" s="1095"/>
      <c r="N8" s="1095"/>
      <c r="O8" s="1095"/>
      <c r="P8" s="1096"/>
      <c r="Q8" s="1102">
        <v>165</v>
      </c>
      <c r="R8" s="1103"/>
      <c r="S8" s="1103"/>
      <c r="T8" s="1103"/>
      <c r="U8" s="1103"/>
      <c r="V8" s="1103">
        <v>152</v>
      </c>
      <c r="W8" s="1103"/>
      <c r="X8" s="1103"/>
      <c r="Y8" s="1103"/>
      <c r="Z8" s="1103"/>
      <c r="AA8" s="1103">
        <v>14</v>
      </c>
      <c r="AB8" s="1103"/>
      <c r="AC8" s="1103"/>
      <c r="AD8" s="1103"/>
      <c r="AE8" s="1104"/>
      <c r="AF8" s="1099">
        <v>14</v>
      </c>
      <c r="AG8" s="1100"/>
      <c r="AH8" s="1100"/>
      <c r="AI8" s="1100"/>
      <c r="AJ8" s="1101"/>
      <c r="AK8" s="1144">
        <v>58</v>
      </c>
      <c r="AL8" s="1145"/>
      <c r="AM8" s="1145"/>
      <c r="AN8" s="1145"/>
      <c r="AO8" s="1145"/>
      <c r="AP8" s="1145">
        <v>46</v>
      </c>
      <c r="AQ8" s="1145"/>
      <c r="AR8" s="1145"/>
      <c r="AS8" s="1145"/>
      <c r="AT8" s="1145"/>
      <c r="AU8" s="1146"/>
      <c r="AV8" s="1146"/>
      <c r="AW8" s="1146"/>
      <c r="AX8" s="1146"/>
      <c r="AY8" s="1147"/>
      <c r="AZ8" s="231"/>
      <c r="BA8" s="231"/>
      <c r="BB8" s="231"/>
      <c r="BC8" s="231"/>
      <c r="BD8" s="231"/>
      <c r="BE8" s="232"/>
      <c r="BF8" s="232"/>
      <c r="BG8" s="232"/>
      <c r="BH8" s="232"/>
      <c r="BI8" s="232"/>
      <c r="BJ8" s="232"/>
      <c r="BK8" s="232"/>
      <c r="BL8" s="232"/>
      <c r="BM8" s="232"/>
      <c r="BN8" s="232"/>
      <c r="BO8" s="232"/>
      <c r="BP8" s="232"/>
      <c r="BQ8" s="237">
        <v>2</v>
      </c>
      <c r="BR8" s="238"/>
      <c r="BS8" s="1056" t="s">
        <v>587</v>
      </c>
      <c r="BT8" s="1057"/>
      <c r="BU8" s="1057"/>
      <c r="BV8" s="1057"/>
      <c r="BW8" s="1057"/>
      <c r="BX8" s="1057"/>
      <c r="BY8" s="1057"/>
      <c r="BZ8" s="1057"/>
      <c r="CA8" s="1057"/>
      <c r="CB8" s="1057"/>
      <c r="CC8" s="1057"/>
      <c r="CD8" s="1057"/>
      <c r="CE8" s="1057"/>
      <c r="CF8" s="1057"/>
      <c r="CG8" s="1078"/>
      <c r="CH8" s="1053">
        <v>-1</v>
      </c>
      <c r="CI8" s="1054"/>
      <c r="CJ8" s="1054"/>
      <c r="CK8" s="1054"/>
      <c r="CL8" s="1055"/>
      <c r="CM8" s="1053">
        <v>53</v>
      </c>
      <c r="CN8" s="1054"/>
      <c r="CO8" s="1054"/>
      <c r="CP8" s="1054"/>
      <c r="CQ8" s="1055"/>
      <c r="CR8" s="1053">
        <v>10</v>
      </c>
      <c r="CS8" s="1054"/>
      <c r="CT8" s="1054"/>
      <c r="CU8" s="1054"/>
      <c r="CV8" s="1055"/>
      <c r="CW8" s="1053" t="s">
        <v>576</v>
      </c>
      <c r="CX8" s="1054"/>
      <c r="CY8" s="1054"/>
      <c r="CZ8" s="1054"/>
      <c r="DA8" s="1055"/>
      <c r="DB8" s="1053" t="s">
        <v>576</v>
      </c>
      <c r="DC8" s="1054"/>
      <c r="DD8" s="1054"/>
      <c r="DE8" s="1054"/>
      <c r="DF8" s="1055"/>
      <c r="DG8" s="1053" t="s">
        <v>576</v>
      </c>
      <c r="DH8" s="1054"/>
      <c r="DI8" s="1054"/>
      <c r="DJ8" s="1054"/>
      <c r="DK8" s="1055"/>
      <c r="DL8" s="1053" t="s">
        <v>576</v>
      </c>
      <c r="DM8" s="1054"/>
      <c r="DN8" s="1054"/>
      <c r="DO8" s="1054"/>
      <c r="DP8" s="1055"/>
      <c r="DQ8" s="1053" t="s">
        <v>576</v>
      </c>
      <c r="DR8" s="1054"/>
      <c r="DS8" s="1054"/>
      <c r="DT8" s="1054"/>
      <c r="DU8" s="1055"/>
      <c r="DV8" s="1056"/>
      <c r="DW8" s="1057"/>
      <c r="DX8" s="1057"/>
      <c r="DY8" s="1057"/>
      <c r="DZ8" s="1058"/>
      <c r="EA8" s="233"/>
    </row>
    <row r="9" spans="1:131" s="234" customFormat="1" ht="26.25" customHeight="1" x14ac:dyDescent="0.15">
      <c r="A9" s="237">
        <v>3</v>
      </c>
      <c r="B9" s="1094" t="s">
        <v>389</v>
      </c>
      <c r="C9" s="1095"/>
      <c r="D9" s="1095"/>
      <c r="E9" s="1095"/>
      <c r="F9" s="1095"/>
      <c r="G9" s="1095"/>
      <c r="H9" s="1095"/>
      <c r="I9" s="1095"/>
      <c r="J9" s="1095"/>
      <c r="K9" s="1095"/>
      <c r="L9" s="1095"/>
      <c r="M9" s="1095"/>
      <c r="N9" s="1095"/>
      <c r="O9" s="1095"/>
      <c r="P9" s="1096"/>
      <c r="Q9" s="1102">
        <v>1</v>
      </c>
      <c r="R9" s="1103"/>
      <c r="S9" s="1103"/>
      <c r="T9" s="1103"/>
      <c r="U9" s="1103"/>
      <c r="V9" s="1103">
        <v>1</v>
      </c>
      <c r="W9" s="1103"/>
      <c r="X9" s="1103"/>
      <c r="Y9" s="1103"/>
      <c r="Z9" s="1103"/>
      <c r="AA9" s="1103">
        <v>0</v>
      </c>
      <c r="AB9" s="1103"/>
      <c r="AC9" s="1103"/>
      <c r="AD9" s="1103"/>
      <c r="AE9" s="1104"/>
      <c r="AF9" s="1099">
        <v>0</v>
      </c>
      <c r="AG9" s="1100"/>
      <c r="AH9" s="1100"/>
      <c r="AI9" s="1100"/>
      <c r="AJ9" s="1101"/>
      <c r="AK9" s="1144">
        <v>1</v>
      </c>
      <c r="AL9" s="1145"/>
      <c r="AM9" s="1145"/>
      <c r="AN9" s="1145"/>
      <c r="AO9" s="1145"/>
      <c r="AP9" s="1145" t="s">
        <v>576</v>
      </c>
      <c r="AQ9" s="1145"/>
      <c r="AR9" s="1145"/>
      <c r="AS9" s="1145"/>
      <c r="AT9" s="1145"/>
      <c r="AU9" s="1146"/>
      <c r="AV9" s="1146"/>
      <c r="AW9" s="1146"/>
      <c r="AX9" s="1146"/>
      <c r="AY9" s="1147"/>
      <c r="AZ9" s="231"/>
      <c r="BA9" s="231"/>
      <c r="BB9" s="231"/>
      <c r="BC9" s="231"/>
      <c r="BD9" s="231"/>
      <c r="BE9" s="232"/>
      <c r="BF9" s="232"/>
      <c r="BG9" s="232"/>
      <c r="BH9" s="232"/>
      <c r="BI9" s="232"/>
      <c r="BJ9" s="232"/>
      <c r="BK9" s="232"/>
      <c r="BL9" s="232"/>
      <c r="BM9" s="232"/>
      <c r="BN9" s="232"/>
      <c r="BO9" s="232"/>
      <c r="BP9" s="232"/>
      <c r="BQ9" s="237">
        <v>3</v>
      </c>
      <c r="BR9" s="238"/>
      <c r="BS9" s="1056" t="s">
        <v>588</v>
      </c>
      <c r="BT9" s="1057"/>
      <c r="BU9" s="1057"/>
      <c r="BV9" s="1057"/>
      <c r="BW9" s="1057"/>
      <c r="BX9" s="1057"/>
      <c r="BY9" s="1057"/>
      <c r="BZ9" s="1057"/>
      <c r="CA9" s="1057"/>
      <c r="CB9" s="1057"/>
      <c r="CC9" s="1057"/>
      <c r="CD9" s="1057"/>
      <c r="CE9" s="1057"/>
      <c r="CF9" s="1057"/>
      <c r="CG9" s="1078"/>
      <c r="CH9" s="1053">
        <v>-38</v>
      </c>
      <c r="CI9" s="1054"/>
      <c r="CJ9" s="1054"/>
      <c r="CK9" s="1054"/>
      <c r="CL9" s="1055"/>
      <c r="CM9" s="1053">
        <v>9</v>
      </c>
      <c r="CN9" s="1054"/>
      <c r="CO9" s="1054"/>
      <c r="CP9" s="1054"/>
      <c r="CQ9" s="1055"/>
      <c r="CR9" s="1053">
        <v>120</v>
      </c>
      <c r="CS9" s="1054"/>
      <c r="CT9" s="1054"/>
      <c r="CU9" s="1054"/>
      <c r="CV9" s="1055"/>
      <c r="CW9" s="1053">
        <v>28</v>
      </c>
      <c r="CX9" s="1054"/>
      <c r="CY9" s="1054"/>
      <c r="CZ9" s="1054"/>
      <c r="DA9" s="1055"/>
      <c r="DB9" s="1053" t="s">
        <v>576</v>
      </c>
      <c r="DC9" s="1054"/>
      <c r="DD9" s="1054"/>
      <c r="DE9" s="1054"/>
      <c r="DF9" s="1055"/>
      <c r="DG9" s="1053" t="s">
        <v>576</v>
      </c>
      <c r="DH9" s="1054"/>
      <c r="DI9" s="1054"/>
      <c r="DJ9" s="1054"/>
      <c r="DK9" s="1055"/>
      <c r="DL9" s="1053" t="s">
        <v>576</v>
      </c>
      <c r="DM9" s="1054"/>
      <c r="DN9" s="1054"/>
      <c r="DO9" s="1054"/>
      <c r="DP9" s="1055"/>
      <c r="DQ9" s="1053" t="s">
        <v>576</v>
      </c>
      <c r="DR9" s="1054"/>
      <c r="DS9" s="1054"/>
      <c r="DT9" s="1054"/>
      <c r="DU9" s="1055"/>
      <c r="DV9" s="1056"/>
      <c r="DW9" s="1057"/>
      <c r="DX9" s="1057"/>
      <c r="DY9" s="1057"/>
      <c r="DZ9" s="1058"/>
      <c r="EA9" s="233"/>
    </row>
    <row r="10" spans="1:131" s="234" customFormat="1" ht="26.25" customHeight="1" x14ac:dyDescent="0.15">
      <c r="A10" s="237">
        <v>4</v>
      </c>
      <c r="B10" s="1094" t="s">
        <v>390</v>
      </c>
      <c r="C10" s="1095"/>
      <c r="D10" s="1095"/>
      <c r="E10" s="1095"/>
      <c r="F10" s="1095"/>
      <c r="G10" s="1095"/>
      <c r="H10" s="1095"/>
      <c r="I10" s="1095"/>
      <c r="J10" s="1095"/>
      <c r="K10" s="1095"/>
      <c r="L10" s="1095"/>
      <c r="M10" s="1095"/>
      <c r="N10" s="1095"/>
      <c r="O10" s="1095"/>
      <c r="P10" s="1096"/>
      <c r="Q10" s="1102">
        <v>525</v>
      </c>
      <c r="R10" s="1103"/>
      <c r="S10" s="1103"/>
      <c r="T10" s="1103"/>
      <c r="U10" s="1103"/>
      <c r="V10" s="1103">
        <v>500</v>
      </c>
      <c r="W10" s="1103"/>
      <c r="X10" s="1103"/>
      <c r="Y10" s="1103"/>
      <c r="Z10" s="1103"/>
      <c r="AA10" s="1103">
        <v>25</v>
      </c>
      <c r="AB10" s="1103"/>
      <c r="AC10" s="1103"/>
      <c r="AD10" s="1103"/>
      <c r="AE10" s="1104"/>
      <c r="AF10" s="1099">
        <v>25</v>
      </c>
      <c r="AG10" s="1100"/>
      <c r="AH10" s="1100"/>
      <c r="AI10" s="1100"/>
      <c r="AJ10" s="1101"/>
      <c r="AK10" s="1144">
        <v>72</v>
      </c>
      <c r="AL10" s="1145"/>
      <c r="AM10" s="1145"/>
      <c r="AN10" s="1145"/>
      <c r="AO10" s="1145"/>
      <c r="AP10" s="1145">
        <v>336</v>
      </c>
      <c r="AQ10" s="1145"/>
      <c r="AR10" s="1145"/>
      <c r="AS10" s="1145"/>
      <c r="AT10" s="1145"/>
      <c r="AU10" s="1146"/>
      <c r="AV10" s="1146"/>
      <c r="AW10" s="1146"/>
      <c r="AX10" s="1146"/>
      <c r="AY10" s="1147"/>
      <c r="AZ10" s="231"/>
      <c r="BA10" s="231"/>
      <c r="BB10" s="231"/>
      <c r="BC10" s="231"/>
      <c r="BD10" s="231"/>
      <c r="BE10" s="232"/>
      <c r="BF10" s="232"/>
      <c r="BG10" s="232"/>
      <c r="BH10" s="232"/>
      <c r="BI10" s="232"/>
      <c r="BJ10" s="232"/>
      <c r="BK10" s="232"/>
      <c r="BL10" s="232"/>
      <c r="BM10" s="232"/>
      <c r="BN10" s="232"/>
      <c r="BO10" s="232"/>
      <c r="BP10" s="232"/>
      <c r="BQ10" s="237">
        <v>4</v>
      </c>
      <c r="BR10" s="238"/>
      <c r="BS10" s="1056" t="s">
        <v>589</v>
      </c>
      <c r="BT10" s="1057"/>
      <c r="BU10" s="1057"/>
      <c r="BV10" s="1057"/>
      <c r="BW10" s="1057"/>
      <c r="BX10" s="1057"/>
      <c r="BY10" s="1057"/>
      <c r="BZ10" s="1057"/>
      <c r="CA10" s="1057"/>
      <c r="CB10" s="1057"/>
      <c r="CC10" s="1057"/>
      <c r="CD10" s="1057"/>
      <c r="CE10" s="1057"/>
      <c r="CF10" s="1057"/>
      <c r="CG10" s="1078"/>
      <c r="CH10" s="1053">
        <v>0</v>
      </c>
      <c r="CI10" s="1054"/>
      <c r="CJ10" s="1054"/>
      <c r="CK10" s="1054"/>
      <c r="CL10" s="1055"/>
      <c r="CM10" s="1053">
        <v>41</v>
      </c>
      <c r="CN10" s="1054"/>
      <c r="CO10" s="1054"/>
      <c r="CP10" s="1054"/>
      <c r="CQ10" s="1055"/>
      <c r="CR10" s="1053">
        <v>17</v>
      </c>
      <c r="CS10" s="1054"/>
      <c r="CT10" s="1054"/>
      <c r="CU10" s="1054"/>
      <c r="CV10" s="1055"/>
      <c r="CW10" s="1053">
        <v>1</v>
      </c>
      <c r="CX10" s="1054"/>
      <c r="CY10" s="1054"/>
      <c r="CZ10" s="1054"/>
      <c r="DA10" s="1055"/>
      <c r="DB10" s="1053" t="s">
        <v>576</v>
      </c>
      <c r="DC10" s="1054"/>
      <c r="DD10" s="1054"/>
      <c r="DE10" s="1054"/>
      <c r="DF10" s="1055"/>
      <c r="DG10" s="1053" t="s">
        <v>576</v>
      </c>
      <c r="DH10" s="1054"/>
      <c r="DI10" s="1054"/>
      <c r="DJ10" s="1054"/>
      <c r="DK10" s="1055"/>
      <c r="DL10" s="1053" t="s">
        <v>576</v>
      </c>
      <c r="DM10" s="1054"/>
      <c r="DN10" s="1054"/>
      <c r="DO10" s="1054"/>
      <c r="DP10" s="1055"/>
      <c r="DQ10" s="1053" t="s">
        <v>576</v>
      </c>
      <c r="DR10" s="1054"/>
      <c r="DS10" s="1054"/>
      <c r="DT10" s="1054"/>
      <c r="DU10" s="1055"/>
      <c r="DV10" s="1056"/>
      <c r="DW10" s="1057"/>
      <c r="DX10" s="1057"/>
      <c r="DY10" s="1057"/>
      <c r="DZ10" s="1058"/>
      <c r="EA10" s="233"/>
    </row>
    <row r="11" spans="1:131" s="234" customFormat="1" ht="26.25" customHeight="1" x14ac:dyDescent="0.15">
      <c r="A11" s="237">
        <v>5</v>
      </c>
      <c r="B11" s="1094" t="s">
        <v>391</v>
      </c>
      <c r="C11" s="1095"/>
      <c r="D11" s="1095"/>
      <c r="E11" s="1095"/>
      <c r="F11" s="1095"/>
      <c r="G11" s="1095"/>
      <c r="H11" s="1095"/>
      <c r="I11" s="1095"/>
      <c r="J11" s="1095"/>
      <c r="K11" s="1095"/>
      <c r="L11" s="1095"/>
      <c r="M11" s="1095"/>
      <c r="N11" s="1095"/>
      <c r="O11" s="1095"/>
      <c r="P11" s="1096"/>
      <c r="Q11" s="1102">
        <v>75</v>
      </c>
      <c r="R11" s="1103"/>
      <c r="S11" s="1103"/>
      <c r="T11" s="1103"/>
      <c r="U11" s="1103"/>
      <c r="V11" s="1103">
        <v>66</v>
      </c>
      <c r="W11" s="1103"/>
      <c r="X11" s="1103"/>
      <c r="Y11" s="1103"/>
      <c r="Z11" s="1103"/>
      <c r="AA11" s="1103">
        <v>9</v>
      </c>
      <c r="AB11" s="1103"/>
      <c r="AC11" s="1103"/>
      <c r="AD11" s="1103"/>
      <c r="AE11" s="1104"/>
      <c r="AF11" s="1099">
        <v>9</v>
      </c>
      <c r="AG11" s="1100"/>
      <c r="AH11" s="1100"/>
      <c r="AI11" s="1100"/>
      <c r="AJ11" s="1101"/>
      <c r="AK11" s="1145" t="s">
        <v>576</v>
      </c>
      <c r="AL11" s="1145"/>
      <c r="AM11" s="1145"/>
      <c r="AN11" s="1145"/>
      <c r="AO11" s="1145"/>
      <c r="AP11" s="1145" t="s">
        <v>576</v>
      </c>
      <c r="AQ11" s="1145"/>
      <c r="AR11" s="1145"/>
      <c r="AS11" s="1145"/>
      <c r="AT11" s="1145"/>
      <c r="AU11" s="1146"/>
      <c r="AV11" s="1146"/>
      <c r="AW11" s="1146"/>
      <c r="AX11" s="1146"/>
      <c r="AY11" s="1147"/>
      <c r="AZ11" s="231"/>
      <c r="BA11" s="231"/>
      <c r="BB11" s="231"/>
      <c r="BC11" s="231"/>
      <c r="BD11" s="231"/>
      <c r="BE11" s="232"/>
      <c r="BF11" s="232"/>
      <c r="BG11" s="232"/>
      <c r="BH11" s="232"/>
      <c r="BI11" s="232"/>
      <c r="BJ11" s="232"/>
      <c r="BK11" s="232"/>
      <c r="BL11" s="232"/>
      <c r="BM11" s="232"/>
      <c r="BN11" s="232"/>
      <c r="BO11" s="232"/>
      <c r="BP11" s="232"/>
      <c r="BQ11" s="237">
        <v>5</v>
      </c>
      <c r="BR11" s="238"/>
      <c r="BS11" s="1056" t="s">
        <v>590</v>
      </c>
      <c r="BT11" s="1057"/>
      <c r="BU11" s="1057"/>
      <c r="BV11" s="1057"/>
      <c r="BW11" s="1057"/>
      <c r="BX11" s="1057"/>
      <c r="BY11" s="1057"/>
      <c r="BZ11" s="1057"/>
      <c r="CA11" s="1057"/>
      <c r="CB11" s="1057"/>
      <c r="CC11" s="1057"/>
      <c r="CD11" s="1057"/>
      <c r="CE11" s="1057"/>
      <c r="CF11" s="1057"/>
      <c r="CG11" s="1078"/>
      <c r="CH11" s="1053">
        <v>-2</v>
      </c>
      <c r="CI11" s="1054"/>
      <c r="CJ11" s="1054"/>
      <c r="CK11" s="1054"/>
      <c r="CL11" s="1055"/>
      <c r="CM11" s="1053">
        <v>2</v>
      </c>
      <c r="CN11" s="1054"/>
      <c r="CO11" s="1054"/>
      <c r="CP11" s="1054"/>
      <c r="CQ11" s="1055"/>
      <c r="CR11" s="1053">
        <v>90</v>
      </c>
      <c r="CS11" s="1054"/>
      <c r="CT11" s="1054"/>
      <c r="CU11" s="1054"/>
      <c r="CV11" s="1055"/>
      <c r="CW11" s="1053">
        <v>19</v>
      </c>
      <c r="CX11" s="1054"/>
      <c r="CY11" s="1054"/>
      <c r="CZ11" s="1054"/>
      <c r="DA11" s="1055"/>
      <c r="DB11" s="1053" t="s">
        <v>576</v>
      </c>
      <c r="DC11" s="1054"/>
      <c r="DD11" s="1054"/>
      <c r="DE11" s="1054"/>
      <c r="DF11" s="1055"/>
      <c r="DG11" s="1053" t="s">
        <v>576</v>
      </c>
      <c r="DH11" s="1054"/>
      <c r="DI11" s="1054"/>
      <c r="DJ11" s="1054"/>
      <c r="DK11" s="1055"/>
      <c r="DL11" s="1053" t="s">
        <v>576</v>
      </c>
      <c r="DM11" s="1054"/>
      <c r="DN11" s="1054"/>
      <c r="DO11" s="1054"/>
      <c r="DP11" s="1055"/>
      <c r="DQ11" s="1053" t="s">
        <v>576</v>
      </c>
      <c r="DR11" s="1054"/>
      <c r="DS11" s="1054"/>
      <c r="DT11" s="1054"/>
      <c r="DU11" s="1055"/>
      <c r="DV11" s="1056"/>
      <c r="DW11" s="1057"/>
      <c r="DX11" s="1057"/>
      <c r="DY11" s="1057"/>
      <c r="DZ11" s="1058"/>
      <c r="EA11" s="233"/>
    </row>
    <row r="12" spans="1:131" s="234" customFormat="1" ht="26.25" customHeight="1" x14ac:dyDescent="0.15">
      <c r="A12" s="237">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1"/>
      <c r="BA12" s="231"/>
      <c r="BB12" s="231"/>
      <c r="BC12" s="231"/>
      <c r="BD12" s="231"/>
      <c r="BE12" s="232"/>
      <c r="BF12" s="232"/>
      <c r="BG12" s="232"/>
      <c r="BH12" s="232"/>
      <c r="BI12" s="232"/>
      <c r="BJ12" s="232"/>
      <c r="BK12" s="232"/>
      <c r="BL12" s="232"/>
      <c r="BM12" s="232"/>
      <c r="BN12" s="232"/>
      <c r="BO12" s="232"/>
      <c r="BP12" s="232"/>
      <c r="BQ12" s="237">
        <v>6</v>
      </c>
      <c r="BR12" s="238"/>
      <c r="BS12" s="1056" t="s">
        <v>591</v>
      </c>
      <c r="BT12" s="1057"/>
      <c r="BU12" s="1057"/>
      <c r="BV12" s="1057"/>
      <c r="BW12" s="1057"/>
      <c r="BX12" s="1057"/>
      <c r="BY12" s="1057"/>
      <c r="BZ12" s="1057"/>
      <c r="CA12" s="1057"/>
      <c r="CB12" s="1057"/>
      <c r="CC12" s="1057"/>
      <c r="CD12" s="1057"/>
      <c r="CE12" s="1057"/>
      <c r="CF12" s="1057"/>
      <c r="CG12" s="1078"/>
      <c r="CH12" s="1053">
        <v>-3</v>
      </c>
      <c r="CI12" s="1054"/>
      <c r="CJ12" s="1054"/>
      <c r="CK12" s="1054"/>
      <c r="CL12" s="1055"/>
      <c r="CM12" s="1053">
        <v>7</v>
      </c>
      <c r="CN12" s="1054"/>
      <c r="CO12" s="1054"/>
      <c r="CP12" s="1054"/>
      <c r="CQ12" s="1055"/>
      <c r="CR12" s="1053">
        <v>44</v>
      </c>
      <c r="CS12" s="1054"/>
      <c r="CT12" s="1054"/>
      <c r="CU12" s="1054"/>
      <c r="CV12" s="1055"/>
      <c r="CW12" s="1053">
        <v>21</v>
      </c>
      <c r="CX12" s="1054"/>
      <c r="CY12" s="1054"/>
      <c r="CZ12" s="1054"/>
      <c r="DA12" s="1055"/>
      <c r="DB12" s="1053" t="s">
        <v>576</v>
      </c>
      <c r="DC12" s="1054"/>
      <c r="DD12" s="1054"/>
      <c r="DE12" s="1054"/>
      <c r="DF12" s="1055"/>
      <c r="DG12" s="1053" t="s">
        <v>576</v>
      </c>
      <c r="DH12" s="1054"/>
      <c r="DI12" s="1054"/>
      <c r="DJ12" s="1054"/>
      <c r="DK12" s="1055"/>
      <c r="DL12" s="1053" t="s">
        <v>576</v>
      </c>
      <c r="DM12" s="1054"/>
      <c r="DN12" s="1054"/>
      <c r="DO12" s="1054"/>
      <c r="DP12" s="1055"/>
      <c r="DQ12" s="1053" t="s">
        <v>576</v>
      </c>
      <c r="DR12" s="1054"/>
      <c r="DS12" s="1054"/>
      <c r="DT12" s="1054"/>
      <c r="DU12" s="1055"/>
      <c r="DV12" s="1056"/>
      <c r="DW12" s="1057"/>
      <c r="DX12" s="1057"/>
      <c r="DY12" s="1057"/>
      <c r="DZ12" s="1058"/>
      <c r="EA12" s="233"/>
    </row>
    <row r="13" spans="1:131" s="234" customFormat="1" ht="26.25" customHeight="1" x14ac:dyDescent="0.15">
      <c r="A13" s="237">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1"/>
      <c r="BA13" s="231"/>
      <c r="BB13" s="231"/>
      <c r="BC13" s="231"/>
      <c r="BD13" s="231"/>
      <c r="BE13" s="232"/>
      <c r="BF13" s="232"/>
      <c r="BG13" s="232"/>
      <c r="BH13" s="232"/>
      <c r="BI13" s="232"/>
      <c r="BJ13" s="232"/>
      <c r="BK13" s="232"/>
      <c r="BL13" s="232"/>
      <c r="BM13" s="232"/>
      <c r="BN13" s="232"/>
      <c r="BO13" s="232"/>
      <c r="BP13" s="232"/>
      <c r="BQ13" s="237">
        <v>7</v>
      </c>
      <c r="BR13" s="238"/>
      <c r="BS13" s="1056" t="s">
        <v>592</v>
      </c>
      <c r="BT13" s="1057"/>
      <c r="BU13" s="1057"/>
      <c r="BV13" s="1057"/>
      <c r="BW13" s="1057"/>
      <c r="BX13" s="1057"/>
      <c r="BY13" s="1057"/>
      <c r="BZ13" s="1057"/>
      <c r="CA13" s="1057"/>
      <c r="CB13" s="1057"/>
      <c r="CC13" s="1057"/>
      <c r="CD13" s="1057"/>
      <c r="CE13" s="1057"/>
      <c r="CF13" s="1057"/>
      <c r="CG13" s="1078"/>
      <c r="CH13" s="1053">
        <v>-4</v>
      </c>
      <c r="CI13" s="1054"/>
      <c r="CJ13" s="1054"/>
      <c r="CK13" s="1054"/>
      <c r="CL13" s="1055"/>
      <c r="CM13" s="1053">
        <v>-4</v>
      </c>
      <c r="CN13" s="1054"/>
      <c r="CO13" s="1054"/>
      <c r="CP13" s="1054"/>
      <c r="CQ13" s="1055"/>
      <c r="CR13" s="1053">
        <v>85</v>
      </c>
      <c r="CS13" s="1054"/>
      <c r="CT13" s="1054"/>
      <c r="CU13" s="1054"/>
      <c r="CV13" s="1055"/>
      <c r="CW13" s="1053">
        <v>30</v>
      </c>
      <c r="CX13" s="1054"/>
      <c r="CY13" s="1054"/>
      <c r="CZ13" s="1054"/>
      <c r="DA13" s="1055"/>
      <c r="DB13" s="1053">
        <v>21</v>
      </c>
      <c r="DC13" s="1054"/>
      <c r="DD13" s="1054"/>
      <c r="DE13" s="1054"/>
      <c r="DF13" s="1055"/>
      <c r="DG13" s="1053" t="s">
        <v>576</v>
      </c>
      <c r="DH13" s="1054"/>
      <c r="DI13" s="1054"/>
      <c r="DJ13" s="1054"/>
      <c r="DK13" s="1055"/>
      <c r="DL13" s="1053" t="s">
        <v>576</v>
      </c>
      <c r="DM13" s="1054"/>
      <c r="DN13" s="1054"/>
      <c r="DO13" s="1054"/>
      <c r="DP13" s="1055"/>
      <c r="DQ13" s="1053" t="s">
        <v>576</v>
      </c>
      <c r="DR13" s="1054"/>
      <c r="DS13" s="1054"/>
      <c r="DT13" s="1054"/>
      <c r="DU13" s="1055"/>
      <c r="DV13" s="1056"/>
      <c r="DW13" s="1057"/>
      <c r="DX13" s="1057"/>
      <c r="DY13" s="1057"/>
      <c r="DZ13" s="1058"/>
      <c r="EA13" s="233"/>
    </row>
    <row r="14" spans="1:131" s="234" customFormat="1" ht="26.25" customHeight="1" x14ac:dyDescent="0.15">
      <c r="A14" s="237">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1"/>
      <c r="BA14" s="231"/>
      <c r="BB14" s="231"/>
      <c r="BC14" s="231"/>
      <c r="BD14" s="231"/>
      <c r="BE14" s="232"/>
      <c r="BF14" s="232"/>
      <c r="BG14" s="232"/>
      <c r="BH14" s="232"/>
      <c r="BI14" s="232"/>
      <c r="BJ14" s="232"/>
      <c r="BK14" s="232"/>
      <c r="BL14" s="232"/>
      <c r="BM14" s="232"/>
      <c r="BN14" s="232"/>
      <c r="BO14" s="232"/>
      <c r="BP14" s="232"/>
      <c r="BQ14" s="237">
        <v>8</v>
      </c>
      <c r="BR14" s="238"/>
      <c r="BS14" s="1056" t="s">
        <v>593</v>
      </c>
      <c r="BT14" s="1057"/>
      <c r="BU14" s="1057"/>
      <c r="BV14" s="1057"/>
      <c r="BW14" s="1057"/>
      <c r="BX14" s="1057"/>
      <c r="BY14" s="1057"/>
      <c r="BZ14" s="1057"/>
      <c r="CA14" s="1057"/>
      <c r="CB14" s="1057"/>
      <c r="CC14" s="1057"/>
      <c r="CD14" s="1057"/>
      <c r="CE14" s="1057"/>
      <c r="CF14" s="1057"/>
      <c r="CG14" s="1078"/>
      <c r="CH14" s="1053">
        <v>-100</v>
      </c>
      <c r="CI14" s="1054"/>
      <c r="CJ14" s="1054"/>
      <c r="CK14" s="1054"/>
      <c r="CL14" s="1055"/>
      <c r="CM14" s="1053">
        <v>28</v>
      </c>
      <c r="CN14" s="1054"/>
      <c r="CO14" s="1054"/>
      <c r="CP14" s="1054"/>
      <c r="CQ14" s="1055"/>
      <c r="CR14" s="1053">
        <v>39</v>
      </c>
      <c r="CS14" s="1054"/>
      <c r="CT14" s="1054"/>
      <c r="CU14" s="1054"/>
      <c r="CV14" s="1055"/>
      <c r="CW14" s="1053">
        <v>100</v>
      </c>
      <c r="CX14" s="1054"/>
      <c r="CY14" s="1054"/>
      <c r="CZ14" s="1054"/>
      <c r="DA14" s="1055"/>
      <c r="DB14" s="1053">
        <v>2</v>
      </c>
      <c r="DC14" s="1054"/>
      <c r="DD14" s="1054"/>
      <c r="DE14" s="1054"/>
      <c r="DF14" s="1055"/>
      <c r="DG14" s="1053" t="s">
        <v>576</v>
      </c>
      <c r="DH14" s="1054"/>
      <c r="DI14" s="1054"/>
      <c r="DJ14" s="1054"/>
      <c r="DK14" s="1055"/>
      <c r="DL14" s="1053" t="s">
        <v>576</v>
      </c>
      <c r="DM14" s="1054"/>
      <c r="DN14" s="1054"/>
      <c r="DO14" s="1054"/>
      <c r="DP14" s="1055"/>
      <c r="DQ14" s="1053" t="s">
        <v>576</v>
      </c>
      <c r="DR14" s="1054"/>
      <c r="DS14" s="1054"/>
      <c r="DT14" s="1054"/>
      <c r="DU14" s="1055"/>
      <c r="DV14" s="1056"/>
      <c r="DW14" s="1057"/>
      <c r="DX14" s="1057"/>
      <c r="DY14" s="1057"/>
      <c r="DZ14" s="1058"/>
      <c r="EA14" s="233"/>
    </row>
    <row r="15" spans="1:131" s="234" customFormat="1" ht="26.25" customHeight="1" x14ac:dyDescent="0.15">
      <c r="A15" s="237">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1"/>
      <c r="BA15" s="231"/>
      <c r="BB15" s="231"/>
      <c r="BC15" s="231"/>
      <c r="BD15" s="231"/>
      <c r="BE15" s="232"/>
      <c r="BF15" s="232"/>
      <c r="BG15" s="232"/>
      <c r="BH15" s="232"/>
      <c r="BI15" s="232"/>
      <c r="BJ15" s="232"/>
      <c r="BK15" s="232"/>
      <c r="BL15" s="232"/>
      <c r="BM15" s="232"/>
      <c r="BN15" s="232"/>
      <c r="BO15" s="232"/>
      <c r="BP15" s="232"/>
      <c r="BQ15" s="237">
        <v>9</v>
      </c>
      <c r="BR15" s="238"/>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3"/>
    </row>
    <row r="16" spans="1:131" s="234" customFormat="1" ht="26.25" customHeight="1" x14ac:dyDescent="0.15">
      <c r="A16" s="237">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1"/>
      <c r="BA16" s="231"/>
      <c r="BB16" s="231"/>
      <c r="BC16" s="231"/>
      <c r="BD16" s="231"/>
      <c r="BE16" s="232"/>
      <c r="BF16" s="232"/>
      <c r="BG16" s="232"/>
      <c r="BH16" s="232"/>
      <c r="BI16" s="232"/>
      <c r="BJ16" s="232"/>
      <c r="BK16" s="232"/>
      <c r="BL16" s="232"/>
      <c r="BM16" s="232"/>
      <c r="BN16" s="232"/>
      <c r="BO16" s="232"/>
      <c r="BP16" s="232"/>
      <c r="BQ16" s="237">
        <v>10</v>
      </c>
      <c r="BR16" s="238"/>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3"/>
    </row>
    <row r="17" spans="1:131" s="234" customFormat="1" ht="26.25" customHeight="1" x14ac:dyDescent="0.15">
      <c r="A17" s="237">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1"/>
      <c r="BA17" s="231"/>
      <c r="BB17" s="231"/>
      <c r="BC17" s="231"/>
      <c r="BD17" s="231"/>
      <c r="BE17" s="232"/>
      <c r="BF17" s="232"/>
      <c r="BG17" s="232"/>
      <c r="BH17" s="232"/>
      <c r="BI17" s="232"/>
      <c r="BJ17" s="232"/>
      <c r="BK17" s="232"/>
      <c r="BL17" s="232"/>
      <c r="BM17" s="232"/>
      <c r="BN17" s="232"/>
      <c r="BO17" s="232"/>
      <c r="BP17" s="232"/>
      <c r="BQ17" s="237">
        <v>11</v>
      </c>
      <c r="BR17" s="238"/>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3"/>
    </row>
    <row r="18" spans="1:131" s="234" customFormat="1" ht="26.25" customHeight="1" x14ac:dyDescent="0.15">
      <c r="A18" s="237">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1"/>
      <c r="BA18" s="231"/>
      <c r="BB18" s="231"/>
      <c r="BC18" s="231"/>
      <c r="BD18" s="231"/>
      <c r="BE18" s="232"/>
      <c r="BF18" s="232"/>
      <c r="BG18" s="232"/>
      <c r="BH18" s="232"/>
      <c r="BI18" s="232"/>
      <c r="BJ18" s="232"/>
      <c r="BK18" s="232"/>
      <c r="BL18" s="232"/>
      <c r="BM18" s="232"/>
      <c r="BN18" s="232"/>
      <c r="BO18" s="232"/>
      <c r="BP18" s="232"/>
      <c r="BQ18" s="237">
        <v>12</v>
      </c>
      <c r="BR18" s="238"/>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3"/>
    </row>
    <row r="19" spans="1:131" s="234" customFormat="1" ht="26.25" customHeight="1" x14ac:dyDescent="0.15">
      <c r="A19" s="237">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1"/>
      <c r="BA19" s="231"/>
      <c r="BB19" s="231"/>
      <c r="BC19" s="231"/>
      <c r="BD19" s="231"/>
      <c r="BE19" s="232"/>
      <c r="BF19" s="232"/>
      <c r="BG19" s="232"/>
      <c r="BH19" s="232"/>
      <c r="BI19" s="232"/>
      <c r="BJ19" s="232"/>
      <c r="BK19" s="232"/>
      <c r="BL19" s="232"/>
      <c r="BM19" s="232"/>
      <c r="BN19" s="232"/>
      <c r="BO19" s="232"/>
      <c r="BP19" s="232"/>
      <c r="BQ19" s="237">
        <v>13</v>
      </c>
      <c r="BR19" s="238"/>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3"/>
    </row>
    <row r="20" spans="1:131" s="234" customFormat="1" ht="26.25" customHeight="1" x14ac:dyDescent="0.15">
      <c r="A20" s="237">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1"/>
      <c r="BA20" s="231"/>
      <c r="BB20" s="231"/>
      <c r="BC20" s="231"/>
      <c r="BD20" s="231"/>
      <c r="BE20" s="232"/>
      <c r="BF20" s="232"/>
      <c r="BG20" s="232"/>
      <c r="BH20" s="232"/>
      <c r="BI20" s="232"/>
      <c r="BJ20" s="232"/>
      <c r="BK20" s="232"/>
      <c r="BL20" s="232"/>
      <c r="BM20" s="232"/>
      <c r="BN20" s="232"/>
      <c r="BO20" s="232"/>
      <c r="BP20" s="232"/>
      <c r="BQ20" s="237">
        <v>14</v>
      </c>
      <c r="BR20" s="238"/>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3"/>
    </row>
    <row r="21" spans="1:131" s="234" customFormat="1" ht="26.25" customHeight="1" thickBot="1" x14ac:dyDescent="0.2">
      <c r="A21" s="237">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1"/>
      <c r="BA21" s="231"/>
      <c r="BB21" s="231"/>
      <c r="BC21" s="231"/>
      <c r="BD21" s="231"/>
      <c r="BE21" s="232"/>
      <c r="BF21" s="232"/>
      <c r="BG21" s="232"/>
      <c r="BH21" s="232"/>
      <c r="BI21" s="232"/>
      <c r="BJ21" s="232"/>
      <c r="BK21" s="232"/>
      <c r="BL21" s="232"/>
      <c r="BM21" s="232"/>
      <c r="BN21" s="232"/>
      <c r="BO21" s="232"/>
      <c r="BP21" s="232"/>
      <c r="BQ21" s="237">
        <v>15</v>
      </c>
      <c r="BR21" s="238"/>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3"/>
    </row>
    <row r="22" spans="1:131" s="234" customFormat="1" ht="26.25" customHeight="1" x14ac:dyDescent="0.15">
      <c r="A22" s="237">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32"/>
      <c r="BF22" s="232"/>
      <c r="BG22" s="232"/>
      <c r="BH22" s="232"/>
      <c r="BI22" s="232"/>
      <c r="BJ22" s="232"/>
      <c r="BK22" s="232"/>
      <c r="BL22" s="232"/>
      <c r="BM22" s="232"/>
      <c r="BN22" s="232"/>
      <c r="BO22" s="232"/>
      <c r="BP22" s="232"/>
      <c r="BQ22" s="237">
        <v>16</v>
      </c>
      <c r="BR22" s="238"/>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3"/>
    </row>
    <row r="23" spans="1:131" s="234" customFormat="1" ht="26.25" customHeight="1" thickBot="1" x14ac:dyDescent="0.2">
      <c r="A23" s="239" t="s">
        <v>393</v>
      </c>
      <c r="B23" s="1001" t="s">
        <v>394</v>
      </c>
      <c r="C23" s="1002"/>
      <c r="D23" s="1002"/>
      <c r="E23" s="1002"/>
      <c r="F23" s="1002"/>
      <c r="G23" s="1002"/>
      <c r="H23" s="1002"/>
      <c r="I23" s="1002"/>
      <c r="J23" s="1002"/>
      <c r="K23" s="1002"/>
      <c r="L23" s="1002"/>
      <c r="M23" s="1002"/>
      <c r="N23" s="1002"/>
      <c r="O23" s="1002"/>
      <c r="P23" s="1012"/>
      <c r="Q23" s="1131">
        <v>54943</v>
      </c>
      <c r="R23" s="1125"/>
      <c r="S23" s="1125"/>
      <c r="T23" s="1125"/>
      <c r="U23" s="1125"/>
      <c r="V23" s="1125">
        <v>54351</v>
      </c>
      <c r="W23" s="1125"/>
      <c r="X23" s="1125"/>
      <c r="Y23" s="1125"/>
      <c r="Z23" s="1125"/>
      <c r="AA23" s="1125">
        <v>592</v>
      </c>
      <c r="AB23" s="1125"/>
      <c r="AC23" s="1125"/>
      <c r="AD23" s="1125"/>
      <c r="AE23" s="1132"/>
      <c r="AF23" s="1133">
        <v>311</v>
      </c>
      <c r="AG23" s="1125"/>
      <c r="AH23" s="1125"/>
      <c r="AI23" s="1125"/>
      <c r="AJ23" s="1134"/>
      <c r="AK23" s="1135"/>
      <c r="AL23" s="1136"/>
      <c r="AM23" s="1136"/>
      <c r="AN23" s="1136"/>
      <c r="AO23" s="1136"/>
      <c r="AP23" s="1125">
        <v>66720</v>
      </c>
      <c r="AQ23" s="1125"/>
      <c r="AR23" s="1125"/>
      <c r="AS23" s="1125"/>
      <c r="AT23" s="1125"/>
      <c r="AU23" s="1126"/>
      <c r="AV23" s="1126"/>
      <c r="AW23" s="1126"/>
      <c r="AX23" s="1126"/>
      <c r="AY23" s="1127"/>
      <c r="AZ23" s="1128" t="s">
        <v>241</v>
      </c>
      <c r="BA23" s="1129"/>
      <c r="BB23" s="1129"/>
      <c r="BC23" s="1129"/>
      <c r="BD23" s="1130"/>
      <c r="BE23" s="232"/>
      <c r="BF23" s="232"/>
      <c r="BG23" s="232"/>
      <c r="BH23" s="232"/>
      <c r="BI23" s="232"/>
      <c r="BJ23" s="232"/>
      <c r="BK23" s="232"/>
      <c r="BL23" s="232"/>
      <c r="BM23" s="232"/>
      <c r="BN23" s="232"/>
      <c r="BO23" s="232"/>
      <c r="BP23" s="232"/>
      <c r="BQ23" s="237">
        <v>17</v>
      </c>
      <c r="BR23" s="238"/>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3"/>
    </row>
    <row r="24" spans="1:131" s="234"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1"/>
      <c r="BA24" s="231"/>
      <c r="BB24" s="231"/>
      <c r="BC24" s="231"/>
      <c r="BD24" s="231"/>
      <c r="BE24" s="232"/>
      <c r="BF24" s="232"/>
      <c r="BG24" s="232"/>
      <c r="BH24" s="232"/>
      <c r="BI24" s="232"/>
      <c r="BJ24" s="232"/>
      <c r="BK24" s="232"/>
      <c r="BL24" s="232"/>
      <c r="BM24" s="232"/>
      <c r="BN24" s="232"/>
      <c r="BO24" s="232"/>
      <c r="BP24" s="232"/>
      <c r="BQ24" s="237">
        <v>18</v>
      </c>
      <c r="BR24" s="238"/>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3"/>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1"/>
      <c r="BK25" s="231"/>
      <c r="BL25" s="231"/>
      <c r="BM25" s="231"/>
      <c r="BN25" s="231"/>
      <c r="BO25" s="240"/>
      <c r="BP25" s="240"/>
      <c r="BQ25" s="237">
        <v>19</v>
      </c>
      <c r="BR25" s="238"/>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9"/>
    </row>
    <row r="26" spans="1:131" ht="26.25" customHeight="1" x14ac:dyDescent="0.15">
      <c r="A26" s="1059" t="s">
        <v>370</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377</v>
      </c>
      <c r="BF26" s="1066"/>
      <c r="BG26" s="1066"/>
      <c r="BH26" s="1066"/>
      <c r="BI26" s="1079"/>
      <c r="BJ26" s="231"/>
      <c r="BK26" s="231"/>
      <c r="BL26" s="231"/>
      <c r="BM26" s="231"/>
      <c r="BN26" s="231"/>
      <c r="BO26" s="240"/>
      <c r="BP26" s="240"/>
      <c r="BQ26" s="237">
        <v>20</v>
      </c>
      <c r="BR26" s="238"/>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9"/>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1"/>
      <c r="BK27" s="231"/>
      <c r="BL27" s="231"/>
      <c r="BM27" s="231"/>
      <c r="BN27" s="231"/>
      <c r="BO27" s="240"/>
      <c r="BP27" s="240"/>
      <c r="BQ27" s="237">
        <v>21</v>
      </c>
      <c r="BR27" s="238"/>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9"/>
    </row>
    <row r="28" spans="1:131" ht="26.25" customHeight="1" thickTop="1" x14ac:dyDescent="0.15">
      <c r="A28" s="241">
        <v>1</v>
      </c>
      <c r="B28" s="1111" t="s">
        <v>405</v>
      </c>
      <c r="C28" s="1112"/>
      <c r="D28" s="1112"/>
      <c r="E28" s="1112"/>
      <c r="F28" s="1112"/>
      <c r="G28" s="1112"/>
      <c r="H28" s="1112"/>
      <c r="I28" s="1112"/>
      <c r="J28" s="1112"/>
      <c r="K28" s="1112"/>
      <c r="L28" s="1112"/>
      <c r="M28" s="1112"/>
      <c r="N28" s="1112"/>
      <c r="O28" s="1112"/>
      <c r="P28" s="1113"/>
      <c r="Q28" s="1114">
        <v>8997</v>
      </c>
      <c r="R28" s="1115"/>
      <c r="S28" s="1115"/>
      <c r="T28" s="1115"/>
      <c r="U28" s="1115"/>
      <c r="V28" s="1115">
        <v>8885</v>
      </c>
      <c r="W28" s="1115"/>
      <c r="X28" s="1115"/>
      <c r="Y28" s="1115"/>
      <c r="Z28" s="1115"/>
      <c r="AA28" s="1115">
        <v>112</v>
      </c>
      <c r="AB28" s="1115"/>
      <c r="AC28" s="1115"/>
      <c r="AD28" s="1115"/>
      <c r="AE28" s="1116"/>
      <c r="AF28" s="1117">
        <v>112</v>
      </c>
      <c r="AG28" s="1115"/>
      <c r="AH28" s="1115"/>
      <c r="AI28" s="1115"/>
      <c r="AJ28" s="1118"/>
      <c r="AK28" s="1106">
        <v>655</v>
      </c>
      <c r="AL28" s="1107"/>
      <c r="AM28" s="1107"/>
      <c r="AN28" s="1107"/>
      <c r="AO28" s="1107"/>
      <c r="AP28" s="1107" t="s">
        <v>576</v>
      </c>
      <c r="AQ28" s="1107"/>
      <c r="AR28" s="1107"/>
      <c r="AS28" s="1107"/>
      <c r="AT28" s="1107"/>
      <c r="AU28" s="1107" t="s">
        <v>576</v>
      </c>
      <c r="AV28" s="1107"/>
      <c r="AW28" s="1107"/>
      <c r="AX28" s="1107"/>
      <c r="AY28" s="1107"/>
      <c r="AZ28" s="1108" t="s">
        <v>576</v>
      </c>
      <c r="BA28" s="1108"/>
      <c r="BB28" s="1108"/>
      <c r="BC28" s="1108"/>
      <c r="BD28" s="1108"/>
      <c r="BE28" s="1109"/>
      <c r="BF28" s="1109"/>
      <c r="BG28" s="1109"/>
      <c r="BH28" s="1109"/>
      <c r="BI28" s="1110"/>
      <c r="BJ28" s="231"/>
      <c r="BK28" s="231"/>
      <c r="BL28" s="231"/>
      <c r="BM28" s="231"/>
      <c r="BN28" s="231"/>
      <c r="BO28" s="240"/>
      <c r="BP28" s="240"/>
      <c r="BQ28" s="237">
        <v>22</v>
      </c>
      <c r="BR28" s="238"/>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9"/>
    </row>
    <row r="29" spans="1:131" ht="26.25" customHeight="1" x14ac:dyDescent="0.15">
      <c r="A29" s="241">
        <v>2</v>
      </c>
      <c r="B29" s="1094" t="s">
        <v>406</v>
      </c>
      <c r="C29" s="1095"/>
      <c r="D29" s="1095"/>
      <c r="E29" s="1095"/>
      <c r="F29" s="1095"/>
      <c r="G29" s="1095"/>
      <c r="H29" s="1095"/>
      <c r="I29" s="1095"/>
      <c r="J29" s="1095"/>
      <c r="K29" s="1095"/>
      <c r="L29" s="1095"/>
      <c r="M29" s="1095"/>
      <c r="N29" s="1095"/>
      <c r="O29" s="1095"/>
      <c r="P29" s="1096"/>
      <c r="Q29" s="1102">
        <v>960</v>
      </c>
      <c r="R29" s="1103"/>
      <c r="S29" s="1103"/>
      <c r="T29" s="1103"/>
      <c r="U29" s="1103"/>
      <c r="V29" s="1103">
        <v>958</v>
      </c>
      <c r="W29" s="1103"/>
      <c r="X29" s="1103"/>
      <c r="Y29" s="1103"/>
      <c r="Z29" s="1103"/>
      <c r="AA29" s="1103">
        <v>2</v>
      </c>
      <c r="AB29" s="1103"/>
      <c r="AC29" s="1103"/>
      <c r="AD29" s="1103"/>
      <c r="AE29" s="1104"/>
      <c r="AF29" s="1099">
        <v>2</v>
      </c>
      <c r="AG29" s="1100"/>
      <c r="AH29" s="1100"/>
      <c r="AI29" s="1100"/>
      <c r="AJ29" s="1101"/>
      <c r="AK29" s="1044">
        <v>277</v>
      </c>
      <c r="AL29" s="1035"/>
      <c r="AM29" s="1035"/>
      <c r="AN29" s="1035"/>
      <c r="AO29" s="1035"/>
      <c r="AP29" s="1035" t="s">
        <v>576</v>
      </c>
      <c r="AQ29" s="1035"/>
      <c r="AR29" s="1035"/>
      <c r="AS29" s="1035"/>
      <c r="AT29" s="1035"/>
      <c r="AU29" s="1035" t="s">
        <v>576</v>
      </c>
      <c r="AV29" s="1035"/>
      <c r="AW29" s="1035"/>
      <c r="AX29" s="1035"/>
      <c r="AY29" s="1035"/>
      <c r="AZ29" s="1105" t="s">
        <v>576</v>
      </c>
      <c r="BA29" s="1105"/>
      <c r="BB29" s="1105"/>
      <c r="BC29" s="1105"/>
      <c r="BD29" s="1105"/>
      <c r="BE29" s="1036"/>
      <c r="BF29" s="1036"/>
      <c r="BG29" s="1036"/>
      <c r="BH29" s="1036"/>
      <c r="BI29" s="1037"/>
      <c r="BJ29" s="231"/>
      <c r="BK29" s="231"/>
      <c r="BL29" s="231"/>
      <c r="BM29" s="231"/>
      <c r="BN29" s="231"/>
      <c r="BO29" s="240"/>
      <c r="BP29" s="240"/>
      <c r="BQ29" s="237">
        <v>23</v>
      </c>
      <c r="BR29" s="238"/>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9"/>
    </row>
    <row r="30" spans="1:131" ht="26.25" customHeight="1" x14ac:dyDescent="0.15">
      <c r="A30" s="241">
        <v>3</v>
      </c>
      <c r="B30" s="1094" t="s">
        <v>407</v>
      </c>
      <c r="C30" s="1095"/>
      <c r="D30" s="1095"/>
      <c r="E30" s="1095"/>
      <c r="F30" s="1095"/>
      <c r="G30" s="1095"/>
      <c r="H30" s="1095"/>
      <c r="I30" s="1095"/>
      <c r="J30" s="1095"/>
      <c r="K30" s="1095"/>
      <c r="L30" s="1095"/>
      <c r="M30" s="1095"/>
      <c r="N30" s="1095"/>
      <c r="O30" s="1095"/>
      <c r="P30" s="1096"/>
      <c r="Q30" s="1102" t="s">
        <v>576</v>
      </c>
      <c r="R30" s="1103"/>
      <c r="S30" s="1103"/>
      <c r="T30" s="1103"/>
      <c r="U30" s="1103"/>
      <c r="V30" s="1103" t="s">
        <v>576</v>
      </c>
      <c r="W30" s="1103"/>
      <c r="X30" s="1103"/>
      <c r="Y30" s="1103"/>
      <c r="Z30" s="1103"/>
      <c r="AA30" s="1103" t="s">
        <v>576</v>
      </c>
      <c r="AB30" s="1103"/>
      <c r="AC30" s="1103"/>
      <c r="AD30" s="1103"/>
      <c r="AE30" s="1104"/>
      <c r="AF30" s="1099" t="s">
        <v>241</v>
      </c>
      <c r="AG30" s="1100"/>
      <c r="AH30" s="1100"/>
      <c r="AI30" s="1100"/>
      <c r="AJ30" s="1101"/>
      <c r="AK30" s="1044">
        <v>30</v>
      </c>
      <c r="AL30" s="1035"/>
      <c r="AM30" s="1035"/>
      <c r="AN30" s="1035"/>
      <c r="AO30" s="1035"/>
      <c r="AP30" s="1035">
        <v>106</v>
      </c>
      <c r="AQ30" s="1035"/>
      <c r="AR30" s="1035"/>
      <c r="AS30" s="1035"/>
      <c r="AT30" s="1035"/>
      <c r="AU30" s="1035">
        <v>74</v>
      </c>
      <c r="AV30" s="1035"/>
      <c r="AW30" s="1035"/>
      <c r="AX30" s="1035"/>
      <c r="AY30" s="1035"/>
      <c r="AZ30" s="1105" t="s">
        <v>576</v>
      </c>
      <c r="BA30" s="1105"/>
      <c r="BB30" s="1105"/>
      <c r="BC30" s="1105"/>
      <c r="BD30" s="1105"/>
      <c r="BE30" s="1036"/>
      <c r="BF30" s="1036"/>
      <c r="BG30" s="1036"/>
      <c r="BH30" s="1036"/>
      <c r="BI30" s="1037"/>
      <c r="BJ30" s="231"/>
      <c r="BK30" s="231"/>
      <c r="BL30" s="231"/>
      <c r="BM30" s="231"/>
      <c r="BN30" s="231"/>
      <c r="BO30" s="240"/>
      <c r="BP30" s="240"/>
      <c r="BQ30" s="237">
        <v>24</v>
      </c>
      <c r="BR30" s="238"/>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9"/>
    </row>
    <row r="31" spans="1:131" ht="26.25" customHeight="1" x14ac:dyDescent="0.15">
      <c r="A31" s="241">
        <v>4</v>
      </c>
      <c r="B31" s="1094" t="s">
        <v>408</v>
      </c>
      <c r="C31" s="1095"/>
      <c r="D31" s="1095"/>
      <c r="E31" s="1095"/>
      <c r="F31" s="1095"/>
      <c r="G31" s="1095"/>
      <c r="H31" s="1095"/>
      <c r="I31" s="1095"/>
      <c r="J31" s="1095"/>
      <c r="K31" s="1095"/>
      <c r="L31" s="1095"/>
      <c r="M31" s="1095"/>
      <c r="N31" s="1095"/>
      <c r="O31" s="1095"/>
      <c r="P31" s="1096"/>
      <c r="Q31" s="1102">
        <v>2546</v>
      </c>
      <c r="R31" s="1103"/>
      <c r="S31" s="1103"/>
      <c r="T31" s="1103"/>
      <c r="U31" s="1103"/>
      <c r="V31" s="1103">
        <v>2178</v>
      </c>
      <c r="W31" s="1103"/>
      <c r="X31" s="1103"/>
      <c r="Y31" s="1103"/>
      <c r="Z31" s="1103"/>
      <c r="AA31" s="1103">
        <v>368</v>
      </c>
      <c r="AB31" s="1103"/>
      <c r="AC31" s="1103"/>
      <c r="AD31" s="1103"/>
      <c r="AE31" s="1104"/>
      <c r="AF31" s="1099">
        <v>2169</v>
      </c>
      <c r="AG31" s="1100"/>
      <c r="AH31" s="1100"/>
      <c r="AI31" s="1100"/>
      <c r="AJ31" s="1101"/>
      <c r="AK31" s="1044">
        <v>559</v>
      </c>
      <c r="AL31" s="1035"/>
      <c r="AM31" s="1035"/>
      <c r="AN31" s="1035"/>
      <c r="AO31" s="1035"/>
      <c r="AP31" s="1035">
        <v>16228</v>
      </c>
      <c r="AQ31" s="1035"/>
      <c r="AR31" s="1035"/>
      <c r="AS31" s="1035"/>
      <c r="AT31" s="1035"/>
      <c r="AU31" s="1035">
        <v>5323</v>
      </c>
      <c r="AV31" s="1035"/>
      <c r="AW31" s="1035"/>
      <c r="AX31" s="1035"/>
      <c r="AY31" s="1035"/>
      <c r="AZ31" s="1105" t="s">
        <v>576</v>
      </c>
      <c r="BA31" s="1105"/>
      <c r="BB31" s="1105"/>
      <c r="BC31" s="1105"/>
      <c r="BD31" s="1105"/>
      <c r="BE31" s="1036" t="s">
        <v>409</v>
      </c>
      <c r="BF31" s="1036"/>
      <c r="BG31" s="1036"/>
      <c r="BH31" s="1036"/>
      <c r="BI31" s="1037"/>
      <c r="BJ31" s="231"/>
      <c r="BK31" s="231"/>
      <c r="BL31" s="231"/>
      <c r="BM31" s="231"/>
      <c r="BN31" s="231"/>
      <c r="BO31" s="240"/>
      <c r="BP31" s="240"/>
      <c r="BQ31" s="237">
        <v>25</v>
      </c>
      <c r="BR31" s="238"/>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9"/>
    </row>
    <row r="32" spans="1:131" ht="26.25" customHeight="1" x14ac:dyDescent="0.15">
      <c r="A32" s="241">
        <v>5</v>
      </c>
      <c r="B32" s="1094" t="s">
        <v>410</v>
      </c>
      <c r="C32" s="1095"/>
      <c r="D32" s="1095"/>
      <c r="E32" s="1095"/>
      <c r="F32" s="1095"/>
      <c r="G32" s="1095"/>
      <c r="H32" s="1095"/>
      <c r="I32" s="1095"/>
      <c r="J32" s="1095"/>
      <c r="K32" s="1095"/>
      <c r="L32" s="1095"/>
      <c r="M32" s="1095"/>
      <c r="N32" s="1095"/>
      <c r="O32" s="1095"/>
      <c r="P32" s="1096"/>
      <c r="Q32" s="1102">
        <v>1071</v>
      </c>
      <c r="R32" s="1103"/>
      <c r="S32" s="1103"/>
      <c r="T32" s="1103"/>
      <c r="U32" s="1103"/>
      <c r="V32" s="1103">
        <v>979</v>
      </c>
      <c r="W32" s="1103"/>
      <c r="X32" s="1103"/>
      <c r="Y32" s="1103"/>
      <c r="Z32" s="1103"/>
      <c r="AA32" s="1103">
        <v>92</v>
      </c>
      <c r="AB32" s="1103"/>
      <c r="AC32" s="1103"/>
      <c r="AD32" s="1103"/>
      <c r="AE32" s="1104"/>
      <c r="AF32" s="1099">
        <v>36</v>
      </c>
      <c r="AG32" s="1100"/>
      <c r="AH32" s="1100"/>
      <c r="AI32" s="1100"/>
      <c r="AJ32" s="1101"/>
      <c r="AK32" s="1044">
        <v>1</v>
      </c>
      <c r="AL32" s="1035"/>
      <c r="AM32" s="1035"/>
      <c r="AN32" s="1035"/>
      <c r="AO32" s="1035"/>
      <c r="AP32" s="1035">
        <v>1825</v>
      </c>
      <c r="AQ32" s="1035"/>
      <c r="AR32" s="1035"/>
      <c r="AS32" s="1035"/>
      <c r="AT32" s="1035"/>
      <c r="AU32" s="1035">
        <v>2</v>
      </c>
      <c r="AV32" s="1035"/>
      <c r="AW32" s="1035"/>
      <c r="AX32" s="1035"/>
      <c r="AY32" s="1035"/>
      <c r="AZ32" s="1105" t="s">
        <v>576</v>
      </c>
      <c r="BA32" s="1105"/>
      <c r="BB32" s="1105"/>
      <c r="BC32" s="1105"/>
      <c r="BD32" s="1105"/>
      <c r="BE32" s="1036" t="s">
        <v>409</v>
      </c>
      <c r="BF32" s="1036"/>
      <c r="BG32" s="1036"/>
      <c r="BH32" s="1036"/>
      <c r="BI32" s="1037"/>
      <c r="BJ32" s="231"/>
      <c r="BK32" s="231"/>
      <c r="BL32" s="231"/>
      <c r="BM32" s="231"/>
      <c r="BN32" s="231"/>
      <c r="BO32" s="240"/>
      <c r="BP32" s="240"/>
      <c r="BQ32" s="237">
        <v>26</v>
      </c>
      <c r="BR32" s="238"/>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9"/>
    </row>
    <row r="33" spans="1:131" ht="26.25" customHeight="1" x14ac:dyDescent="0.15">
      <c r="A33" s="241">
        <v>6</v>
      </c>
      <c r="B33" s="1094" t="s">
        <v>411</v>
      </c>
      <c r="C33" s="1095"/>
      <c r="D33" s="1095"/>
      <c r="E33" s="1095"/>
      <c r="F33" s="1095"/>
      <c r="G33" s="1095"/>
      <c r="H33" s="1095"/>
      <c r="I33" s="1095"/>
      <c r="J33" s="1095"/>
      <c r="K33" s="1095"/>
      <c r="L33" s="1095"/>
      <c r="M33" s="1095"/>
      <c r="N33" s="1095"/>
      <c r="O33" s="1095"/>
      <c r="P33" s="1096"/>
      <c r="Q33" s="1102">
        <v>3193</v>
      </c>
      <c r="R33" s="1103"/>
      <c r="S33" s="1103"/>
      <c r="T33" s="1103"/>
      <c r="U33" s="1103"/>
      <c r="V33" s="1103">
        <v>3258</v>
      </c>
      <c r="W33" s="1103"/>
      <c r="X33" s="1103"/>
      <c r="Y33" s="1103"/>
      <c r="Z33" s="1103"/>
      <c r="AA33" s="1103">
        <v>-65</v>
      </c>
      <c r="AB33" s="1103"/>
      <c r="AC33" s="1103"/>
      <c r="AD33" s="1103"/>
      <c r="AE33" s="1104"/>
      <c r="AF33" s="1099">
        <v>758</v>
      </c>
      <c r="AG33" s="1100"/>
      <c r="AH33" s="1100"/>
      <c r="AI33" s="1100"/>
      <c r="AJ33" s="1101"/>
      <c r="AK33" s="1044">
        <v>2653</v>
      </c>
      <c r="AL33" s="1035"/>
      <c r="AM33" s="1035"/>
      <c r="AN33" s="1035"/>
      <c r="AO33" s="1035"/>
      <c r="AP33" s="1035">
        <v>28114</v>
      </c>
      <c r="AQ33" s="1035"/>
      <c r="AR33" s="1035"/>
      <c r="AS33" s="1035"/>
      <c r="AT33" s="1035"/>
      <c r="AU33" s="1035">
        <v>26653</v>
      </c>
      <c r="AV33" s="1035"/>
      <c r="AW33" s="1035"/>
      <c r="AX33" s="1035"/>
      <c r="AY33" s="1035"/>
      <c r="AZ33" s="1105" t="s">
        <v>576</v>
      </c>
      <c r="BA33" s="1105"/>
      <c r="BB33" s="1105"/>
      <c r="BC33" s="1105"/>
      <c r="BD33" s="1105"/>
      <c r="BE33" s="1036" t="s">
        <v>409</v>
      </c>
      <c r="BF33" s="1036"/>
      <c r="BG33" s="1036"/>
      <c r="BH33" s="1036"/>
      <c r="BI33" s="1037"/>
      <c r="BJ33" s="231"/>
      <c r="BK33" s="231"/>
      <c r="BL33" s="231"/>
      <c r="BM33" s="231"/>
      <c r="BN33" s="231"/>
      <c r="BO33" s="240"/>
      <c r="BP33" s="240"/>
      <c r="BQ33" s="237">
        <v>27</v>
      </c>
      <c r="BR33" s="238"/>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9"/>
    </row>
    <row r="34" spans="1:131" ht="26.25" customHeight="1" x14ac:dyDescent="0.15">
      <c r="A34" s="241">
        <v>7</v>
      </c>
      <c r="B34" s="1094" t="s">
        <v>412</v>
      </c>
      <c r="C34" s="1095"/>
      <c r="D34" s="1095"/>
      <c r="E34" s="1095"/>
      <c r="F34" s="1095"/>
      <c r="G34" s="1095"/>
      <c r="H34" s="1095"/>
      <c r="I34" s="1095"/>
      <c r="J34" s="1095"/>
      <c r="K34" s="1095"/>
      <c r="L34" s="1095"/>
      <c r="M34" s="1095"/>
      <c r="N34" s="1095"/>
      <c r="O34" s="1095"/>
      <c r="P34" s="1096"/>
      <c r="Q34" s="1102">
        <v>111</v>
      </c>
      <c r="R34" s="1103"/>
      <c r="S34" s="1103"/>
      <c r="T34" s="1103"/>
      <c r="U34" s="1103"/>
      <c r="V34" s="1103">
        <v>109</v>
      </c>
      <c r="W34" s="1103"/>
      <c r="X34" s="1103"/>
      <c r="Y34" s="1103"/>
      <c r="Z34" s="1103"/>
      <c r="AA34" s="1103">
        <v>2</v>
      </c>
      <c r="AB34" s="1103"/>
      <c r="AC34" s="1103"/>
      <c r="AD34" s="1103"/>
      <c r="AE34" s="1104"/>
      <c r="AF34" s="1099">
        <v>2</v>
      </c>
      <c r="AG34" s="1100"/>
      <c r="AH34" s="1100"/>
      <c r="AI34" s="1100"/>
      <c r="AJ34" s="1101"/>
      <c r="AK34" s="1044">
        <v>77</v>
      </c>
      <c r="AL34" s="1035"/>
      <c r="AM34" s="1035"/>
      <c r="AN34" s="1035"/>
      <c r="AO34" s="1035"/>
      <c r="AP34" s="1035">
        <v>20</v>
      </c>
      <c r="AQ34" s="1035"/>
      <c r="AR34" s="1035"/>
      <c r="AS34" s="1035"/>
      <c r="AT34" s="1035"/>
      <c r="AU34" s="1035">
        <v>16</v>
      </c>
      <c r="AV34" s="1035"/>
      <c r="AW34" s="1035"/>
      <c r="AX34" s="1035"/>
      <c r="AY34" s="1035"/>
      <c r="AZ34" s="1105" t="s">
        <v>576</v>
      </c>
      <c r="BA34" s="1105"/>
      <c r="BB34" s="1105"/>
      <c r="BC34" s="1105"/>
      <c r="BD34" s="1105"/>
      <c r="BE34" s="1036" t="s">
        <v>413</v>
      </c>
      <c r="BF34" s="1036"/>
      <c r="BG34" s="1036"/>
      <c r="BH34" s="1036"/>
      <c r="BI34" s="1037"/>
      <c r="BJ34" s="231"/>
      <c r="BK34" s="231"/>
      <c r="BL34" s="231"/>
      <c r="BM34" s="231"/>
      <c r="BN34" s="231"/>
      <c r="BO34" s="240"/>
      <c r="BP34" s="240"/>
      <c r="BQ34" s="237">
        <v>28</v>
      </c>
      <c r="BR34" s="238"/>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9"/>
    </row>
    <row r="35" spans="1:131" ht="26.25" customHeight="1" x14ac:dyDescent="0.15">
      <c r="A35" s="241">
        <v>8</v>
      </c>
      <c r="B35" s="1094" t="s">
        <v>414</v>
      </c>
      <c r="C35" s="1095"/>
      <c r="D35" s="1095"/>
      <c r="E35" s="1095"/>
      <c r="F35" s="1095"/>
      <c r="G35" s="1095"/>
      <c r="H35" s="1095"/>
      <c r="I35" s="1095"/>
      <c r="J35" s="1095"/>
      <c r="K35" s="1095"/>
      <c r="L35" s="1095"/>
      <c r="M35" s="1095"/>
      <c r="N35" s="1095"/>
      <c r="O35" s="1095"/>
      <c r="P35" s="1096"/>
      <c r="Q35" s="1102">
        <v>62</v>
      </c>
      <c r="R35" s="1103"/>
      <c r="S35" s="1103"/>
      <c r="T35" s="1103"/>
      <c r="U35" s="1103"/>
      <c r="V35" s="1103">
        <v>62</v>
      </c>
      <c r="W35" s="1103"/>
      <c r="X35" s="1103"/>
      <c r="Y35" s="1103"/>
      <c r="Z35" s="1103"/>
      <c r="AA35" s="1103" t="s">
        <v>576</v>
      </c>
      <c r="AB35" s="1103"/>
      <c r="AC35" s="1103"/>
      <c r="AD35" s="1103"/>
      <c r="AE35" s="1104"/>
      <c r="AF35" s="1099" t="s">
        <v>241</v>
      </c>
      <c r="AG35" s="1100"/>
      <c r="AH35" s="1100"/>
      <c r="AI35" s="1100"/>
      <c r="AJ35" s="1101"/>
      <c r="AK35" s="1044">
        <v>5</v>
      </c>
      <c r="AL35" s="1035"/>
      <c r="AM35" s="1035"/>
      <c r="AN35" s="1035"/>
      <c r="AO35" s="1035"/>
      <c r="AP35" s="1035" t="s">
        <v>576</v>
      </c>
      <c r="AQ35" s="1035"/>
      <c r="AR35" s="1035"/>
      <c r="AS35" s="1035"/>
      <c r="AT35" s="1035"/>
      <c r="AU35" s="1035" t="s">
        <v>576</v>
      </c>
      <c r="AV35" s="1035"/>
      <c r="AW35" s="1035"/>
      <c r="AX35" s="1035"/>
      <c r="AY35" s="1035"/>
      <c r="AZ35" s="1105" t="s">
        <v>576</v>
      </c>
      <c r="BA35" s="1105"/>
      <c r="BB35" s="1105"/>
      <c r="BC35" s="1105"/>
      <c r="BD35" s="1105"/>
      <c r="BE35" s="1036" t="s">
        <v>413</v>
      </c>
      <c r="BF35" s="1036"/>
      <c r="BG35" s="1036"/>
      <c r="BH35" s="1036"/>
      <c r="BI35" s="1037"/>
      <c r="BJ35" s="231"/>
      <c r="BK35" s="231"/>
      <c r="BL35" s="231"/>
      <c r="BM35" s="231"/>
      <c r="BN35" s="231"/>
      <c r="BO35" s="240"/>
      <c r="BP35" s="240"/>
      <c r="BQ35" s="237">
        <v>29</v>
      </c>
      <c r="BR35" s="238"/>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9"/>
    </row>
    <row r="36" spans="1:131" ht="26.25" customHeight="1" x14ac:dyDescent="0.15">
      <c r="A36" s="241">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1"/>
      <c r="BK36" s="231"/>
      <c r="BL36" s="231"/>
      <c r="BM36" s="231"/>
      <c r="BN36" s="231"/>
      <c r="BO36" s="240"/>
      <c r="BP36" s="240"/>
      <c r="BQ36" s="237">
        <v>30</v>
      </c>
      <c r="BR36" s="238"/>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9"/>
    </row>
    <row r="37" spans="1:131" ht="26.25" customHeight="1" x14ac:dyDescent="0.15">
      <c r="A37" s="241">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1"/>
      <c r="BK37" s="231"/>
      <c r="BL37" s="231"/>
      <c r="BM37" s="231"/>
      <c r="BN37" s="231"/>
      <c r="BO37" s="240"/>
      <c r="BP37" s="240"/>
      <c r="BQ37" s="237">
        <v>31</v>
      </c>
      <c r="BR37" s="238"/>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9"/>
    </row>
    <row r="38" spans="1:131" ht="26.25" customHeight="1" x14ac:dyDescent="0.15">
      <c r="A38" s="241">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1"/>
      <c r="BK38" s="231"/>
      <c r="BL38" s="231"/>
      <c r="BM38" s="231"/>
      <c r="BN38" s="231"/>
      <c r="BO38" s="240"/>
      <c r="BP38" s="240"/>
      <c r="BQ38" s="237">
        <v>32</v>
      </c>
      <c r="BR38" s="238"/>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9"/>
    </row>
    <row r="39" spans="1:131" ht="26.25" customHeight="1" x14ac:dyDescent="0.15">
      <c r="A39" s="241">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1"/>
      <c r="BK39" s="231"/>
      <c r="BL39" s="231"/>
      <c r="BM39" s="231"/>
      <c r="BN39" s="231"/>
      <c r="BO39" s="240"/>
      <c r="BP39" s="240"/>
      <c r="BQ39" s="237">
        <v>33</v>
      </c>
      <c r="BR39" s="238"/>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9"/>
    </row>
    <row r="40" spans="1:131" ht="26.25" customHeight="1" x14ac:dyDescent="0.15">
      <c r="A40" s="237">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1"/>
      <c r="BK40" s="231"/>
      <c r="BL40" s="231"/>
      <c r="BM40" s="231"/>
      <c r="BN40" s="231"/>
      <c r="BO40" s="240"/>
      <c r="BP40" s="240"/>
      <c r="BQ40" s="237">
        <v>34</v>
      </c>
      <c r="BR40" s="238"/>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9"/>
    </row>
    <row r="41" spans="1:131" ht="26.25" customHeight="1" x14ac:dyDescent="0.15">
      <c r="A41" s="237">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1"/>
      <c r="BK41" s="231"/>
      <c r="BL41" s="231"/>
      <c r="BM41" s="231"/>
      <c r="BN41" s="231"/>
      <c r="BO41" s="240"/>
      <c r="BP41" s="240"/>
      <c r="BQ41" s="237">
        <v>35</v>
      </c>
      <c r="BR41" s="238"/>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9"/>
    </row>
    <row r="42" spans="1:131" ht="26.25" customHeight="1" x14ac:dyDescent="0.15">
      <c r="A42" s="237">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1"/>
      <c r="BK42" s="231"/>
      <c r="BL42" s="231"/>
      <c r="BM42" s="231"/>
      <c r="BN42" s="231"/>
      <c r="BO42" s="240"/>
      <c r="BP42" s="240"/>
      <c r="BQ42" s="237">
        <v>36</v>
      </c>
      <c r="BR42" s="238"/>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9"/>
    </row>
    <row r="43" spans="1:131" ht="26.25" customHeight="1" x14ac:dyDescent="0.15">
      <c r="A43" s="237">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1"/>
      <c r="BK43" s="231"/>
      <c r="BL43" s="231"/>
      <c r="BM43" s="231"/>
      <c r="BN43" s="231"/>
      <c r="BO43" s="240"/>
      <c r="BP43" s="240"/>
      <c r="BQ43" s="237">
        <v>37</v>
      </c>
      <c r="BR43" s="238"/>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9"/>
    </row>
    <row r="44" spans="1:131" ht="26.25" customHeight="1" x14ac:dyDescent="0.15">
      <c r="A44" s="237">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1"/>
      <c r="BK44" s="231"/>
      <c r="BL44" s="231"/>
      <c r="BM44" s="231"/>
      <c r="BN44" s="231"/>
      <c r="BO44" s="240"/>
      <c r="BP44" s="240"/>
      <c r="BQ44" s="237">
        <v>38</v>
      </c>
      <c r="BR44" s="238"/>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9"/>
    </row>
    <row r="45" spans="1:131" ht="26.25" customHeight="1" x14ac:dyDescent="0.15">
      <c r="A45" s="237">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1"/>
      <c r="BK45" s="231"/>
      <c r="BL45" s="231"/>
      <c r="BM45" s="231"/>
      <c r="BN45" s="231"/>
      <c r="BO45" s="240"/>
      <c r="BP45" s="240"/>
      <c r="BQ45" s="237">
        <v>39</v>
      </c>
      <c r="BR45" s="238"/>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9"/>
    </row>
    <row r="46" spans="1:131" ht="26.25" customHeight="1" x14ac:dyDescent="0.15">
      <c r="A46" s="237">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1"/>
      <c r="BK46" s="231"/>
      <c r="BL46" s="231"/>
      <c r="BM46" s="231"/>
      <c r="BN46" s="231"/>
      <c r="BO46" s="240"/>
      <c r="BP46" s="240"/>
      <c r="BQ46" s="237">
        <v>40</v>
      </c>
      <c r="BR46" s="238"/>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9"/>
    </row>
    <row r="47" spans="1:131" ht="26.25" customHeight="1" x14ac:dyDescent="0.15">
      <c r="A47" s="237">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1"/>
      <c r="BK47" s="231"/>
      <c r="BL47" s="231"/>
      <c r="BM47" s="231"/>
      <c r="BN47" s="231"/>
      <c r="BO47" s="240"/>
      <c r="BP47" s="240"/>
      <c r="BQ47" s="237">
        <v>41</v>
      </c>
      <c r="BR47" s="238"/>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9"/>
    </row>
    <row r="48" spans="1:131" ht="26.25" customHeight="1" x14ac:dyDescent="0.15">
      <c r="A48" s="237">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1"/>
      <c r="BK48" s="231"/>
      <c r="BL48" s="231"/>
      <c r="BM48" s="231"/>
      <c r="BN48" s="231"/>
      <c r="BO48" s="240"/>
      <c r="BP48" s="240"/>
      <c r="BQ48" s="237">
        <v>42</v>
      </c>
      <c r="BR48" s="238"/>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9"/>
    </row>
    <row r="49" spans="1:131" ht="26.25" customHeight="1" x14ac:dyDescent="0.15">
      <c r="A49" s="237">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1"/>
      <c r="BK49" s="231"/>
      <c r="BL49" s="231"/>
      <c r="BM49" s="231"/>
      <c r="BN49" s="231"/>
      <c r="BO49" s="240"/>
      <c r="BP49" s="240"/>
      <c r="BQ49" s="237">
        <v>43</v>
      </c>
      <c r="BR49" s="238"/>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9"/>
    </row>
    <row r="50" spans="1:131" ht="26.25" customHeight="1" x14ac:dyDescent="0.15">
      <c r="A50" s="237">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1"/>
      <c r="BK50" s="231"/>
      <c r="BL50" s="231"/>
      <c r="BM50" s="231"/>
      <c r="BN50" s="231"/>
      <c r="BO50" s="240"/>
      <c r="BP50" s="240"/>
      <c r="BQ50" s="237">
        <v>44</v>
      </c>
      <c r="BR50" s="238"/>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9"/>
    </row>
    <row r="51" spans="1:131" ht="26.25" customHeight="1" x14ac:dyDescent="0.15">
      <c r="A51" s="237">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1"/>
      <c r="BK51" s="231"/>
      <c r="BL51" s="231"/>
      <c r="BM51" s="231"/>
      <c r="BN51" s="231"/>
      <c r="BO51" s="240"/>
      <c r="BP51" s="240"/>
      <c r="BQ51" s="237">
        <v>45</v>
      </c>
      <c r="BR51" s="238"/>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9"/>
    </row>
    <row r="52" spans="1:131" ht="26.25" customHeight="1" x14ac:dyDescent="0.15">
      <c r="A52" s="237">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1"/>
      <c r="BK52" s="231"/>
      <c r="BL52" s="231"/>
      <c r="BM52" s="231"/>
      <c r="BN52" s="231"/>
      <c r="BO52" s="240"/>
      <c r="BP52" s="240"/>
      <c r="BQ52" s="237">
        <v>46</v>
      </c>
      <c r="BR52" s="238"/>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9"/>
    </row>
    <row r="53" spans="1:131" ht="26.25" customHeight="1" x14ac:dyDescent="0.15">
      <c r="A53" s="237">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1"/>
      <c r="BK53" s="231"/>
      <c r="BL53" s="231"/>
      <c r="BM53" s="231"/>
      <c r="BN53" s="231"/>
      <c r="BO53" s="240"/>
      <c r="BP53" s="240"/>
      <c r="BQ53" s="237">
        <v>47</v>
      </c>
      <c r="BR53" s="238"/>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9"/>
    </row>
    <row r="54" spans="1:131" ht="26.25" customHeight="1" x14ac:dyDescent="0.15">
      <c r="A54" s="237">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1"/>
      <c r="BK54" s="231"/>
      <c r="BL54" s="231"/>
      <c r="BM54" s="231"/>
      <c r="BN54" s="231"/>
      <c r="BO54" s="240"/>
      <c r="BP54" s="240"/>
      <c r="BQ54" s="237">
        <v>48</v>
      </c>
      <c r="BR54" s="238"/>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9"/>
    </row>
    <row r="55" spans="1:131" ht="26.25" customHeight="1" x14ac:dyDescent="0.15">
      <c r="A55" s="237">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1"/>
      <c r="BK55" s="231"/>
      <c r="BL55" s="231"/>
      <c r="BM55" s="231"/>
      <c r="BN55" s="231"/>
      <c r="BO55" s="240"/>
      <c r="BP55" s="240"/>
      <c r="BQ55" s="237">
        <v>49</v>
      </c>
      <c r="BR55" s="238"/>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9"/>
    </row>
    <row r="56" spans="1:131" ht="26.25" customHeight="1" x14ac:dyDescent="0.15">
      <c r="A56" s="237">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1"/>
      <c r="BK56" s="231"/>
      <c r="BL56" s="231"/>
      <c r="BM56" s="231"/>
      <c r="BN56" s="231"/>
      <c r="BO56" s="240"/>
      <c r="BP56" s="240"/>
      <c r="BQ56" s="237">
        <v>50</v>
      </c>
      <c r="BR56" s="238"/>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9"/>
    </row>
    <row r="57" spans="1:131" ht="26.25" customHeight="1" x14ac:dyDescent="0.15">
      <c r="A57" s="237">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1"/>
      <c r="BK57" s="231"/>
      <c r="BL57" s="231"/>
      <c r="BM57" s="231"/>
      <c r="BN57" s="231"/>
      <c r="BO57" s="240"/>
      <c r="BP57" s="240"/>
      <c r="BQ57" s="237">
        <v>51</v>
      </c>
      <c r="BR57" s="238"/>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9"/>
    </row>
    <row r="58" spans="1:131" ht="26.25" customHeight="1" x14ac:dyDescent="0.15">
      <c r="A58" s="237">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1"/>
      <c r="BK58" s="231"/>
      <c r="BL58" s="231"/>
      <c r="BM58" s="231"/>
      <c r="BN58" s="231"/>
      <c r="BO58" s="240"/>
      <c r="BP58" s="240"/>
      <c r="BQ58" s="237">
        <v>52</v>
      </c>
      <c r="BR58" s="238"/>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9"/>
    </row>
    <row r="59" spans="1:131" ht="26.25" customHeight="1" x14ac:dyDescent="0.15">
      <c r="A59" s="237">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1"/>
      <c r="BK59" s="231"/>
      <c r="BL59" s="231"/>
      <c r="BM59" s="231"/>
      <c r="BN59" s="231"/>
      <c r="BO59" s="240"/>
      <c r="BP59" s="240"/>
      <c r="BQ59" s="237">
        <v>53</v>
      </c>
      <c r="BR59" s="238"/>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9"/>
    </row>
    <row r="60" spans="1:131" ht="26.25" customHeight="1" x14ac:dyDescent="0.15">
      <c r="A60" s="237">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1"/>
      <c r="BK60" s="231"/>
      <c r="BL60" s="231"/>
      <c r="BM60" s="231"/>
      <c r="BN60" s="231"/>
      <c r="BO60" s="240"/>
      <c r="BP60" s="240"/>
      <c r="BQ60" s="237">
        <v>54</v>
      </c>
      <c r="BR60" s="238"/>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9"/>
    </row>
    <row r="61" spans="1:131" ht="26.25" customHeight="1" thickBot="1" x14ac:dyDescent="0.2">
      <c r="A61" s="237">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1"/>
      <c r="BK61" s="231"/>
      <c r="BL61" s="231"/>
      <c r="BM61" s="231"/>
      <c r="BN61" s="231"/>
      <c r="BO61" s="240"/>
      <c r="BP61" s="240"/>
      <c r="BQ61" s="237">
        <v>55</v>
      </c>
      <c r="BR61" s="238"/>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9"/>
    </row>
    <row r="62" spans="1:131" ht="26.25" customHeight="1" x14ac:dyDescent="0.15">
      <c r="A62" s="237">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40"/>
      <c r="BP62" s="240"/>
      <c r="BQ62" s="237">
        <v>56</v>
      </c>
      <c r="BR62" s="238"/>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9"/>
    </row>
    <row r="63" spans="1:131" ht="26.25" customHeight="1" thickBot="1" x14ac:dyDescent="0.2">
      <c r="A63" s="239" t="s">
        <v>393</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3079</v>
      </c>
      <c r="AG63" s="1023"/>
      <c r="AH63" s="1023"/>
      <c r="AI63" s="1023"/>
      <c r="AJ63" s="1086"/>
      <c r="AK63" s="1087"/>
      <c r="AL63" s="1027"/>
      <c r="AM63" s="1027"/>
      <c r="AN63" s="1027"/>
      <c r="AO63" s="1027"/>
      <c r="AP63" s="1023">
        <v>46293</v>
      </c>
      <c r="AQ63" s="1023"/>
      <c r="AR63" s="1023"/>
      <c r="AS63" s="1023"/>
      <c r="AT63" s="1023"/>
      <c r="AU63" s="1023">
        <v>32068</v>
      </c>
      <c r="AV63" s="1023"/>
      <c r="AW63" s="1023"/>
      <c r="AX63" s="1023"/>
      <c r="AY63" s="1023"/>
      <c r="AZ63" s="1081"/>
      <c r="BA63" s="1081"/>
      <c r="BB63" s="1081"/>
      <c r="BC63" s="1081"/>
      <c r="BD63" s="1081"/>
      <c r="BE63" s="1024"/>
      <c r="BF63" s="1024"/>
      <c r="BG63" s="1024"/>
      <c r="BH63" s="1024"/>
      <c r="BI63" s="1025"/>
      <c r="BJ63" s="1082" t="s">
        <v>241</v>
      </c>
      <c r="BK63" s="1017"/>
      <c r="BL63" s="1017"/>
      <c r="BM63" s="1017"/>
      <c r="BN63" s="1083"/>
      <c r="BO63" s="240"/>
      <c r="BP63" s="240"/>
      <c r="BQ63" s="237">
        <v>57</v>
      </c>
      <c r="BR63" s="238"/>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9"/>
    </row>
    <row r="65" spans="1:131" ht="26.25" customHeight="1" thickBot="1" x14ac:dyDescent="0.2">
      <c r="A65" s="231" t="s">
        <v>417</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9"/>
    </row>
    <row r="66" spans="1:131" ht="26.25" customHeight="1" x14ac:dyDescent="0.15">
      <c r="A66" s="1059" t="s">
        <v>418</v>
      </c>
      <c r="B66" s="1060"/>
      <c r="C66" s="1060"/>
      <c r="D66" s="1060"/>
      <c r="E66" s="1060"/>
      <c r="F66" s="1060"/>
      <c r="G66" s="1060"/>
      <c r="H66" s="1060"/>
      <c r="I66" s="1060"/>
      <c r="J66" s="1060"/>
      <c r="K66" s="1060"/>
      <c r="L66" s="1060"/>
      <c r="M66" s="1060"/>
      <c r="N66" s="1060"/>
      <c r="O66" s="1060"/>
      <c r="P66" s="1061"/>
      <c r="Q66" s="1065" t="s">
        <v>397</v>
      </c>
      <c r="R66" s="1066"/>
      <c r="S66" s="1066"/>
      <c r="T66" s="1066"/>
      <c r="U66" s="1067"/>
      <c r="V66" s="1065" t="s">
        <v>398</v>
      </c>
      <c r="W66" s="1066"/>
      <c r="X66" s="1066"/>
      <c r="Y66" s="1066"/>
      <c r="Z66" s="1067"/>
      <c r="AA66" s="1065" t="s">
        <v>399</v>
      </c>
      <c r="AB66" s="1066"/>
      <c r="AC66" s="1066"/>
      <c r="AD66" s="1066"/>
      <c r="AE66" s="1067"/>
      <c r="AF66" s="1071" t="s">
        <v>400</v>
      </c>
      <c r="AG66" s="1072"/>
      <c r="AH66" s="1072"/>
      <c r="AI66" s="1072"/>
      <c r="AJ66" s="1073"/>
      <c r="AK66" s="1065" t="s">
        <v>401</v>
      </c>
      <c r="AL66" s="1060"/>
      <c r="AM66" s="1060"/>
      <c r="AN66" s="1060"/>
      <c r="AO66" s="1061"/>
      <c r="AP66" s="1065" t="s">
        <v>402</v>
      </c>
      <c r="AQ66" s="1066"/>
      <c r="AR66" s="1066"/>
      <c r="AS66" s="1066"/>
      <c r="AT66" s="1067"/>
      <c r="AU66" s="1065" t="s">
        <v>419</v>
      </c>
      <c r="AV66" s="1066"/>
      <c r="AW66" s="1066"/>
      <c r="AX66" s="1066"/>
      <c r="AY66" s="1067"/>
      <c r="AZ66" s="1065" t="s">
        <v>377</v>
      </c>
      <c r="BA66" s="1066"/>
      <c r="BB66" s="1066"/>
      <c r="BC66" s="1066"/>
      <c r="BD66" s="1079"/>
      <c r="BE66" s="240"/>
      <c r="BF66" s="240"/>
      <c r="BG66" s="240"/>
      <c r="BH66" s="240"/>
      <c r="BI66" s="240"/>
      <c r="BJ66" s="240"/>
      <c r="BK66" s="240"/>
      <c r="BL66" s="240"/>
      <c r="BM66" s="240"/>
      <c r="BN66" s="240"/>
      <c r="BO66" s="240"/>
      <c r="BP66" s="240"/>
      <c r="BQ66" s="237">
        <v>60</v>
      </c>
      <c r="BR66" s="242"/>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9"/>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0"/>
      <c r="BF67" s="240"/>
      <c r="BG67" s="240"/>
      <c r="BH67" s="240"/>
      <c r="BI67" s="240"/>
      <c r="BJ67" s="240"/>
      <c r="BK67" s="240"/>
      <c r="BL67" s="240"/>
      <c r="BM67" s="240"/>
      <c r="BN67" s="240"/>
      <c r="BO67" s="240"/>
      <c r="BP67" s="240"/>
      <c r="BQ67" s="237">
        <v>61</v>
      </c>
      <c r="BR67" s="242"/>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9"/>
    </row>
    <row r="68" spans="1:131" ht="26.25" customHeight="1" thickTop="1" x14ac:dyDescent="0.15">
      <c r="A68" s="235">
        <v>1</v>
      </c>
      <c r="B68" s="1049" t="s">
        <v>577</v>
      </c>
      <c r="C68" s="1050"/>
      <c r="D68" s="1050"/>
      <c r="E68" s="1050"/>
      <c r="F68" s="1050"/>
      <c r="G68" s="1050"/>
      <c r="H68" s="1050"/>
      <c r="I68" s="1050"/>
      <c r="J68" s="1050"/>
      <c r="K68" s="1050"/>
      <c r="L68" s="1050"/>
      <c r="M68" s="1050"/>
      <c r="N68" s="1050"/>
      <c r="O68" s="1050"/>
      <c r="P68" s="1051"/>
      <c r="Q68" s="1052">
        <v>1107</v>
      </c>
      <c r="R68" s="1046"/>
      <c r="S68" s="1046"/>
      <c r="T68" s="1046"/>
      <c r="U68" s="1046"/>
      <c r="V68" s="1046">
        <v>1001</v>
      </c>
      <c r="W68" s="1046"/>
      <c r="X68" s="1046"/>
      <c r="Y68" s="1046"/>
      <c r="Z68" s="1046"/>
      <c r="AA68" s="1046">
        <v>107</v>
      </c>
      <c r="AB68" s="1046"/>
      <c r="AC68" s="1046"/>
      <c r="AD68" s="1046"/>
      <c r="AE68" s="1046"/>
      <c r="AF68" s="1046">
        <v>107</v>
      </c>
      <c r="AG68" s="1046"/>
      <c r="AH68" s="1046"/>
      <c r="AI68" s="1046"/>
      <c r="AJ68" s="1046"/>
      <c r="AK68" s="1046">
        <v>30</v>
      </c>
      <c r="AL68" s="1046"/>
      <c r="AM68" s="1046"/>
      <c r="AN68" s="1046"/>
      <c r="AO68" s="1046"/>
      <c r="AP68" s="1046" t="s">
        <v>576</v>
      </c>
      <c r="AQ68" s="1046"/>
      <c r="AR68" s="1046"/>
      <c r="AS68" s="1046"/>
      <c r="AT68" s="1046"/>
      <c r="AU68" s="1046" t="s">
        <v>576</v>
      </c>
      <c r="AV68" s="1046"/>
      <c r="AW68" s="1046"/>
      <c r="AX68" s="1046"/>
      <c r="AY68" s="1046"/>
      <c r="AZ68" s="1047"/>
      <c r="BA68" s="1047"/>
      <c r="BB68" s="1047"/>
      <c r="BC68" s="1047"/>
      <c r="BD68" s="1048"/>
      <c r="BE68" s="240"/>
      <c r="BF68" s="240"/>
      <c r="BG68" s="240"/>
      <c r="BH68" s="240"/>
      <c r="BI68" s="240"/>
      <c r="BJ68" s="240"/>
      <c r="BK68" s="240"/>
      <c r="BL68" s="240"/>
      <c r="BM68" s="240"/>
      <c r="BN68" s="240"/>
      <c r="BO68" s="240"/>
      <c r="BP68" s="240"/>
      <c r="BQ68" s="237">
        <v>62</v>
      </c>
      <c r="BR68" s="242"/>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9"/>
    </row>
    <row r="69" spans="1:131" ht="26.25" customHeight="1" x14ac:dyDescent="0.15">
      <c r="A69" s="237">
        <v>2</v>
      </c>
      <c r="B69" s="1038" t="s">
        <v>578</v>
      </c>
      <c r="C69" s="1039"/>
      <c r="D69" s="1039"/>
      <c r="E69" s="1039"/>
      <c r="F69" s="1039"/>
      <c r="G69" s="1039"/>
      <c r="H69" s="1039"/>
      <c r="I69" s="1039"/>
      <c r="J69" s="1039"/>
      <c r="K69" s="1039"/>
      <c r="L69" s="1039"/>
      <c r="M69" s="1039"/>
      <c r="N69" s="1039"/>
      <c r="O69" s="1039"/>
      <c r="P69" s="1040"/>
      <c r="Q69" s="1041">
        <v>14018</v>
      </c>
      <c r="R69" s="1035"/>
      <c r="S69" s="1035"/>
      <c r="T69" s="1035"/>
      <c r="U69" s="1035"/>
      <c r="V69" s="1035">
        <v>13766</v>
      </c>
      <c r="W69" s="1035"/>
      <c r="X69" s="1035"/>
      <c r="Y69" s="1035"/>
      <c r="Z69" s="1035"/>
      <c r="AA69" s="1035">
        <v>252</v>
      </c>
      <c r="AB69" s="1035"/>
      <c r="AC69" s="1035"/>
      <c r="AD69" s="1035"/>
      <c r="AE69" s="1035"/>
      <c r="AF69" s="1035">
        <v>252</v>
      </c>
      <c r="AG69" s="1035"/>
      <c r="AH69" s="1035"/>
      <c r="AI69" s="1035"/>
      <c r="AJ69" s="1035"/>
      <c r="AK69" s="1035">
        <v>166</v>
      </c>
      <c r="AL69" s="1035"/>
      <c r="AM69" s="1035"/>
      <c r="AN69" s="1035"/>
      <c r="AO69" s="1035"/>
      <c r="AP69" s="1035" t="s">
        <v>576</v>
      </c>
      <c r="AQ69" s="1035"/>
      <c r="AR69" s="1035"/>
      <c r="AS69" s="1035"/>
      <c r="AT69" s="1035"/>
      <c r="AU69" s="1035" t="s">
        <v>576</v>
      </c>
      <c r="AV69" s="1035"/>
      <c r="AW69" s="1035"/>
      <c r="AX69" s="1035"/>
      <c r="AY69" s="1035"/>
      <c r="AZ69" s="1036"/>
      <c r="BA69" s="1036"/>
      <c r="BB69" s="1036"/>
      <c r="BC69" s="1036"/>
      <c r="BD69" s="1037"/>
      <c r="BE69" s="240"/>
      <c r="BF69" s="240"/>
      <c r="BG69" s="240"/>
      <c r="BH69" s="240"/>
      <c r="BI69" s="240"/>
      <c r="BJ69" s="240"/>
      <c r="BK69" s="240"/>
      <c r="BL69" s="240"/>
      <c r="BM69" s="240"/>
      <c r="BN69" s="240"/>
      <c r="BO69" s="240"/>
      <c r="BP69" s="240"/>
      <c r="BQ69" s="237">
        <v>63</v>
      </c>
      <c r="BR69" s="242"/>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9"/>
    </row>
    <row r="70" spans="1:131" ht="26.25" customHeight="1" x14ac:dyDescent="0.15">
      <c r="A70" s="237">
        <v>3</v>
      </c>
      <c r="B70" s="1038" t="s">
        <v>579</v>
      </c>
      <c r="C70" s="1039"/>
      <c r="D70" s="1039"/>
      <c r="E70" s="1039"/>
      <c r="F70" s="1039"/>
      <c r="G70" s="1039"/>
      <c r="H70" s="1039"/>
      <c r="I70" s="1039"/>
      <c r="J70" s="1039"/>
      <c r="K70" s="1039"/>
      <c r="L70" s="1039"/>
      <c r="M70" s="1039"/>
      <c r="N70" s="1039"/>
      <c r="O70" s="1039"/>
      <c r="P70" s="1040"/>
      <c r="Q70" s="1041">
        <v>163</v>
      </c>
      <c r="R70" s="1035"/>
      <c r="S70" s="1035"/>
      <c r="T70" s="1035"/>
      <c r="U70" s="1035"/>
      <c r="V70" s="1035">
        <v>92</v>
      </c>
      <c r="W70" s="1035"/>
      <c r="X70" s="1035"/>
      <c r="Y70" s="1035"/>
      <c r="Z70" s="1035"/>
      <c r="AA70" s="1035">
        <v>71</v>
      </c>
      <c r="AB70" s="1035"/>
      <c r="AC70" s="1035"/>
      <c r="AD70" s="1035"/>
      <c r="AE70" s="1035"/>
      <c r="AF70" s="1035">
        <v>71</v>
      </c>
      <c r="AG70" s="1035"/>
      <c r="AH70" s="1035"/>
      <c r="AI70" s="1035"/>
      <c r="AJ70" s="1035"/>
      <c r="AK70" s="1035" t="s">
        <v>576</v>
      </c>
      <c r="AL70" s="1035"/>
      <c r="AM70" s="1035"/>
      <c r="AN70" s="1035"/>
      <c r="AO70" s="1035"/>
      <c r="AP70" s="1035">
        <v>246</v>
      </c>
      <c r="AQ70" s="1035"/>
      <c r="AR70" s="1035"/>
      <c r="AS70" s="1035"/>
      <c r="AT70" s="1035"/>
      <c r="AU70" s="1035" t="s">
        <v>576</v>
      </c>
      <c r="AV70" s="1035"/>
      <c r="AW70" s="1035"/>
      <c r="AX70" s="1035"/>
      <c r="AY70" s="1035"/>
      <c r="AZ70" s="1036"/>
      <c r="BA70" s="1036"/>
      <c r="BB70" s="1036"/>
      <c r="BC70" s="1036"/>
      <c r="BD70" s="1037"/>
      <c r="BE70" s="240"/>
      <c r="BF70" s="240"/>
      <c r="BG70" s="240"/>
      <c r="BH70" s="240"/>
      <c r="BI70" s="240"/>
      <c r="BJ70" s="240"/>
      <c r="BK70" s="240"/>
      <c r="BL70" s="240"/>
      <c r="BM70" s="240"/>
      <c r="BN70" s="240"/>
      <c r="BO70" s="240"/>
      <c r="BP70" s="240"/>
      <c r="BQ70" s="237">
        <v>64</v>
      </c>
      <c r="BR70" s="242"/>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9"/>
    </row>
    <row r="71" spans="1:131" ht="26.25" customHeight="1" x14ac:dyDescent="0.15">
      <c r="A71" s="237">
        <v>4</v>
      </c>
      <c r="B71" s="1038" t="s">
        <v>580</v>
      </c>
      <c r="C71" s="1039"/>
      <c r="D71" s="1039"/>
      <c r="E71" s="1039"/>
      <c r="F71" s="1039"/>
      <c r="G71" s="1039"/>
      <c r="H71" s="1039"/>
      <c r="I71" s="1039"/>
      <c r="J71" s="1039"/>
      <c r="K71" s="1039"/>
      <c r="L71" s="1039"/>
      <c r="M71" s="1039"/>
      <c r="N71" s="1039"/>
      <c r="O71" s="1039"/>
      <c r="P71" s="1040"/>
      <c r="Q71" s="1041">
        <v>8084</v>
      </c>
      <c r="R71" s="1035"/>
      <c r="S71" s="1035"/>
      <c r="T71" s="1035"/>
      <c r="U71" s="1035"/>
      <c r="V71" s="1035">
        <v>7771</v>
      </c>
      <c r="W71" s="1035"/>
      <c r="X71" s="1035"/>
      <c r="Y71" s="1035"/>
      <c r="Z71" s="1035"/>
      <c r="AA71" s="1035">
        <v>313</v>
      </c>
      <c r="AB71" s="1035"/>
      <c r="AC71" s="1035"/>
      <c r="AD71" s="1035"/>
      <c r="AE71" s="1035"/>
      <c r="AF71" s="1035">
        <v>313</v>
      </c>
      <c r="AG71" s="1035"/>
      <c r="AH71" s="1035"/>
      <c r="AI71" s="1035"/>
      <c r="AJ71" s="1035"/>
      <c r="AK71" s="1035">
        <v>7</v>
      </c>
      <c r="AL71" s="1035"/>
      <c r="AM71" s="1035"/>
      <c r="AN71" s="1035"/>
      <c r="AO71" s="1035"/>
      <c r="AP71" s="1035" t="s">
        <v>576</v>
      </c>
      <c r="AQ71" s="1035"/>
      <c r="AR71" s="1035"/>
      <c r="AS71" s="1035"/>
      <c r="AT71" s="1035"/>
      <c r="AU71" s="1035" t="s">
        <v>576</v>
      </c>
      <c r="AV71" s="1035"/>
      <c r="AW71" s="1035"/>
      <c r="AX71" s="1035"/>
      <c r="AY71" s="1035"/>
      <c r="AZ71" s="1036"/>
      <c r="BA71" s="1036"/>
      <c r="BB71" s="1036"/>
      <c r="BC71" s="1036"/>
      <c r="BD71" s="1037"/>
      <c r="BE71" s="240"/>
      <c r="BF71" s="240"/>
      <c r="BG71" s="240"/>
      <c r="BH71" s="240"/>
      <c r="BI71" s="240"/>
      <c r="BJ71" s="240"/>
      <c r="BK71" s="240"/>
      <c r="BL71" s="240"/>
      <c r="BM71" s="240"/>
      <c r="BN71" s="240"/>
      <c r="BO71" s="240"/>
      <c r="BP71" s="240"/>
      <c r="BQ71" s="237">
        <v>65</v>
      </c>
      <c r="BR71" s="242"/>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9"/>
    </row>
    <row r="72" spans="1:131" ht="26.25" customHeight="1" x14ac:dyDescent="0.15">
      <c r="A72" s="237">
        <v>5</v>
      </c>
      <c r="B72" s="1038" t="s">
        <v>581</v>
      </c>
      <c r="C72" s="1039"/>
      <c r="D72" s="1039"/>
      <c r="E72" s="1039"/>
      <c r="F72" s="1039"/>
      <c r="G72" s="1039"/>
      <c r="H72" s="1039"/>
      <c r="I72" s="1039"/>
      <c r="J72" s="1039"/>
      <c r="K72" s="1039"/>
      <c r="L72" s="1039"/>
      <c r="M72" s="1039"/>
      <c r="N72" s="1039"/>
      <c r="O72" s="1039"/>
      <c r="P72" s="1040"/>
      <c r="Q72" s="1041">
        <v>92</v>
      </c>
      <c r="R72" s="1035"/>
      <c r="S72" s="1035"/>
      <c r="T72" s="1035"/>
      <c r="U72" s="1035"/>
      <c r="V72" s="1035">
        <v>80</v>
      </c>
      <c r="W72" s="1035"/>
      <c r="X72" s="1035"/>
      <c r="Y72" s="1035"/>
      <c r="Z72" s="1035"/>
      <c r="AA72" s="1035">
        <v>12</v>
      </c>
      <c r="AB72" s="1035"/>
      <c r="AC72" s="1035"/>
      <c r="AD72" s="1035"/>
      <c r="AE72" s="1035"/>
      <c r="AF72" s="1035">
        <v>12</v>
      </c>
      <c r="AG72" s="1035"/>
      <c r="AH72" s="1035"/>
      <c r="AI72" s="1035"/>
      <c r="AJ72" s="1035"/>
      <c r="AK72" s="1035" t="s">
        <v>576</v>
      </c>
      <c r="AL72" s="1035"/>
      <c r="AM72" s="1035"/>
      <c r="AN72" s="1035"/>
      <c r="AO72" s="1035"/>
      <c r="AP72" s="1035" t="s">
        <v>576</v>
      </c>
      <c r="AQ72" s="1035"/>
      <c r="AR72" s="1035"/>
      <c r="AS72" s="1035"/>
      <c r="AT72" s="1035"/>
      <c r="AU72" s="1035" t="s">
        <v>576</v>
      </c>
      <c r="AV72" s="1035"/>
      <c r="AW72" s="1035"/>
      <c r="AX72" s="1035"/>
      <c r="AY72" s="1035"/>
      <c r="AZ72" s="1036"/>
      <c r="BA72" s="1036"/>
      <c r="BB72" s="1036"/>
      <c r="BC72" s="1036"/>
      <c r="BD72" s="1037"/>
      <c r="BE72" s="240"/>
      <c r="BF72" s="240"/>
      <c r="BG72" s="240"/>
      <c r="BH72" s="240"/>
      <c r="BI72" s="240"/>
      <c r="BJ72" s="240"/>
      <c r="BK72" s="240"/>
      <c r="BL72" s="240"/>
      <c r="BM72" s="240"/>
      <c r="BN72" s="240"/>
      <c r="BO72" s="240"/>
      <c r="BP72" s="240"/>
      <c r="BQ72" s="237">
        <v>66</v>
      </c>
      <c r="BR72" s="242"/>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9"/>
    </row>
    <row r="73" spans="1:131" ht="26.25" customHeight="1" x14ac:dyDescent="0.15">
      <c r="A73" s="237">
        <v>6</v>
      </c>
      <c r="B73" s="1038" t="s">
        <v>582</v>
      </c>
      <c r="C73" s="1039"/>
      <c r="D73" s="1039"/>
      <c r="E73" s="1039"/>
      <c r="F73" s="1039"/>
      <c r="G73" s="1039"/>
      <c r="H73" s="1039"/>
      <c r="I73" s="1039"/>
      <c r="J73" s="1039"/>
      <c r="K73" s="1039"/>
      <c r="L73" s="1039"/>
      <c r="M73" s="1039"/>
      <c r="N73" s="1039"/>
      <c r="O73" s="1039"/>
      <c r="P73" s="1040"/>
      <c r="Q73" s="1041">
        <v>120</v>
      </c>
      <c r="R73" s="1035"/>
      <c r="S73" s="1035"/>
      <c r="T73" s="1035"/>
      <c r="U73" s="1035"/>
      <c r="V73" s="1035">
        <v>109</v>
      </c>
      <c r="W73" s="1035"/>
      <c r="X73" s="1035"/>
      <c r="Y73" s="1035"/>
      <c r="Z73" s="1035"/>
      <c r="AA73" s="1035">
        <v>11</v>
      </c>
      <c r="AB73" s="1035"/>
      <c r="AC73" s="1035"/>
      <c r="AD73" s="1035"/>
      <c r="AE73" s="1035"/>
      <c r="AF73" s="1035">
        <v>11</v>
      </c>
      <c r="AG73" s="1035"/>
      <c r="AH73" s="1035"/>
      <c r="AI73" s="1035"/>
      <c r="AJ73" s="1035"/>
      <c r="AK73" s="1035" t="s">
        <v>576</v>
      </c>
      <c r="AL73" s="1035"/>
      <c r="AM73" s="1035"/>
      <c r="AN73" s="1035"/>
      <c r="AO73" s="1035"/>
      <c r="AP73" s="1035" t="s">
        <v>576</v>
      </c>
      <c r="AQ73" s="1035"/>
      <c r="AR73" s="1035"/>
      <c r="AS73" s="1035"/>
      <c r="AT73" s="1035"/>
      <c r="AU73" s="1035" t="s">
        <v>576</v>
      </c>
      <c r="AV73" s="1035"/>
      <c r="AW73" s="1035"/>
      <c r="AX73" s="1035"/>
      <c r="AY73" s="1035"/>
      <c r="AZ73" s="1036"/>
      <c r="BA73" s="1036"/>
      <c r="BB73" s="1036"/>
      <c r="BC73" s="1036"/>
      <c r="BD73" s="1037"/>
      <c r="BE73" s="240"/>
      <c r="BF73" s="240"/>
      <c r="BG73" s="240"/>
      <c r="BH73" s="240"/>
      <c r="BI73" s="240"/>
      <c r="BJ73" s="240"/>
      <c r="BK73" s="240"/>
      <c r="BL73" s="240"/>
      <c r="BM73" s="240"/>
      <c r="BN73" s="240"/>
      <c r="BO73" s="240"/>
      <c r="BP73" s="240"/>
      <c r="BQ73" s="237">
        <v>67</v>
      </c>
      <c r="BR73" s="242"/>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9"/>
    </row>
    <row r="74" spans="1:131" ht="26.25" customHeight="1" x14ac:dyDescent="0.15">
      <c r="A74" s="237">
        <v>7</v>
      </c>
      <c r="B74" s="1038" t="s">
        <v>583</v>
      </c>
      <c r="C74" s="1039"/>
      <c r="D74" s="1039"/>
      <c r="E74" s="1039"/>
      <c r="F74" s="1039"/>
      <c r="G74" s="1039"/>
      <c r="H74" s="1039"/>
      <c r="I74" s="1039"/>
      <c r="J74" s="1039"/>
      <c r="K74" s="1039"/>
      <c r="L74" s="1039"/>
      <c r="M74" s="1039"/>
      <c r="N74" s="1039"/>
      <c r="O74" s="1039"/>
      <c r="P74" s="1040"/>
      <c r="Q74" s="1041">
        <v>544</v>
      </c>
      <c r="R74" s="1035"/>
      <c r="S74" s="1035"/>
      <c r="T74" s="1035"/>
      <c r="U74" s="1035"/>
      <c r="V74" s="1035">
        <v>492</v>
      </c>
      <c r="W74" s="1035"/>
      <c r="X74" s="1035"/>
      <c r="Y74" s="1035"/>
      <c r="Z74" s="1035"/>
      <c r="AA74" s="1035">
        <v>52</v>
      </c>
      <c r="AB74" s="1035"/>
      <c r="AC74" s="1035"/>
      <c r="AD74" s="1035"/>
      <c r="AE74" s="1035"/>
      <c r="AF74" s="1035">
        <v>52</v>
      </c>
      <c r="AG74" s="1035"/>
      <c r="AH74" s="1035"/>
      <c r="AI74" s="1035"/>
      <c r="AJ74" s="1035"/>
      <c r="AK74" s="1035" t="s">
        <v>576</v>
      </c>
      <c r="AL74" s="1035"/>
      <c r="AM74" s="1035"/>
      <c r="AN74" s="1035"/>
      <c r="AO74" s="1035"/>
      <c r="AP74" s="1035" t="s">
        <v>576</v>
      </c>
      <c r="AQ74" s="1035"/>
      <c r="AR74" s="1035"/>
      <c r="AS74" s="1035"/>
      <c r="AT74" s="1035"/>
      <c r="AU74" s="1035" t="s">
        <v>576</v>
      </c>
      <c r="AV74" s="1035"/>
      <c r="AW74" s="1035"/>
      <c r="AX74" s="1035"/>
      <c r="AY74" s="1035"/>
      <c r="AZ74" s="1036"/>
      <c r="BA74" s="1036"/>
      <c r="BB74" s="1036"/>
      <c r="BC74" s="1036"/>
      <c r="BD74" s="1037"/>
      <c r="BE74" s="240"/>
      <c r="BF74" s="240"/>
      <c r="BG74" s="240"/>
      <c r="BH74" s="240"/>
      <c r="BI74" s="240"/>
      <c r="BJ74" s="240"/>
      <c r="BK74" s="240"/>
      <c r="BL74" s="240"/>
      <c r="BM74" s="240"/>
      <c r="BN74" s="240"/>
      <c r="BO74" s="240"/>
      <c r="BP74" s="240"/>
      <c r="BQ74" s="237">
        <v>68</v>
      </c>
      <c r="BR74" s="242"/>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9"/>
    </row>
    <row r="75" spans="1:131" ht="26.25" customHeight="1" x14ac:dyDescent="0.15">
      <c r="A75" s="237">
        <v>8</v>
      </c>
      <c r="B75" s="1038" t="s">
        <v>584</v>
      </c>
      <c r="C75" s="1039"/>
      <c r="D75" s="1039"/>
      <c r="E75" s="1039"/>
      <c r="F75" s="1039"/>
      <c r="G75" s="1039"/>
      <c r="H75" s="1039"/>
      <c r="I75" s="1039"/>
      <c r="J75" s="1039"/>
      <c r="K75" s="1039"/>
      <c r="L75" s="1039"/>
      <c r="M75" s="1039"/>
      <c r="N75" s="1039"/>
      <c r="O75" s="1039"/>
      <c r="P75" s="1040"/>
      <c r="Q75" s="1042">
        <v>156510</v>
      </c>
      <c r="R75" s="1043"/>
      <c r="S75" s="1043"/>
      <c r="T75" s="1043"/>
      <c r="U75" s="1044"/>
      <c r="V75" s="1045">
        <v>149924</v>
      </c>
      <c r="W75" s="1043"/>
      <c r="X75" s="1043"/>
      <c r="Y75" s="1043"/>
      <c r="Z75" s="1044"/>
      <c r="AA75" s="1045">
        <v>6586</v>
      </c>
      <c r="AB75" s="1043"/>
      <c r="AC75" s="1043"/>
      <c r="AD75" s="1043"/>
      <c r="AE75" s="1044"/>
      <c r="AF75" s="1045">
        <v>6586</v>
      </c>
      <c r="AG75" s="1043"/>
      <c r="AH75" s="1043"/>
      <c r="AI75" s="1043"/>
      <c r="AJ75" s="1044"/>
      <c r="AK75" s="1045">
        <v>1312</v>
      </c>
      <c r="AL75" s="1043"/>
      <c r="AM75" s="1043"/>
      <c r="AN75" s="1043"/>
      <c r="AO75" s="1044"/>
      <c r="AP75" s="1045" t="s">
        <v>576</v>
      </c>
      <c r="AQ75" s="1043"/>
      <c r="AR75" s="1043"/>
      <c r="AS75" s="1043"/>
      <c r="AT75" s="1044"/>
      <c r="AU75" s="1045" t="s">
        <v>576</v>
      </c>
      <c r="AV75" s="1043"/>
      <c r="AW75" s="1043"/>
      <c r="AX75" s="1043"/>
      <c r="AY75" s="1044"/>
      <c r="AZ75" s="1036"/>
      <c r="BA75" s="1036"/>
      <c r="BB75" s="1036"/>
      <c r="BC75" s="1036"/>
      <c r="BD75" s="1037"/>
      <c r="BE75" s="240"/>
      <c r="BF75" s="240"/>
      <c r="BG75" s="240"/>
      <c r="BH75" s="240"/>
      <c r="BI75" s="240"/>
      <c r="BJ75" s="240"/>
      <c r="BK75" s="240"/>
      <c r="BL75" s="240"/>
      <c r="BM75" s="240"/>
      <c r="BN75" s="240"/>
      <c r="BO75" s="240"/>
      <c r="BP75" s="240"/>
      <c r="BQ75" s="237">
        <v>69</v>
      </c>
      <c r="BR75" s="242"/>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9"/>
    </row>
    <row r="76" spans="1:131" ht="26.25" customHeight="1" x14ac:dyDescent="0.15">
      <c r="A76" s="237">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0"/>
      <c r="BF76" s="240"/>
      <c r="BG76" s="240"/>
      <c r="BH76" s="240"/>
      <c r="BI76" s="240"/>
      <c r="BJ76" s="240"/>
      <c r="BK76" s="240"/>
      <c r="BL76" s="240"/>
      <c r="BM76" s="240"/>
      <c r="BN76" s="240"/>
      <c r="BO76" s="240"/>
      <c r="BP76" s="240"/>
      <c r="BQ76" s="237">
        <v>70</v>
      </c>
      <c r="BR76" s="242"/>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9"/>
    </row>
    <row r="77" spans="1:131" ht="26.25" customHeight="1" x14ac:dyDescent="0.15">
      <c r="A77" s="237">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0"/>
      <c r="BF77" s="240"/>
      <c r="BG77" s="240"/>
      <c r="BH77" s="240"/>
      <c r="BI77" s="240"/>
      <c r="BJ77" s="240"/>
      <c r="BK77" s="240"/>
      <c r="BL77" s="240"/>
      <c r="BM77" s="240"/>
      <c r="BN77" s="240"/>
      <c r="BO77" s="240"/>
      <c r="BP77" s="240"/>
      <c r="BQ77" s="237">
        <v>71</v>
      </c>
      <c r="BR77" s="242"/>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9"/>
    </row>
    <row r="78" spans="1:131" ht="26.25" customHeight="1" x14ac:dyDescent="0.15">
      <c r="A78" s="237">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0"/>
      <c r="BF78" s="240"/>
      <c r="BG78" s="240"/>
      <c r="BH78" s="240"/>
      <c r="BI78" s="240"/>
      <c r="BJ78" s="229"/>
      <c r="BK78" s="229"/>
      <c r="BL78" s="229"/>
      <c r="BM78" s="229"/>
      <c r="BN78" s="229"/>
      <c r="BO78" s="240"/>
      <c r="BP78" s="240"/>
      <c r="BQ78" s="237">
        <v>72</v>
      </c>
      <c r="BR78" s="242"/>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9"/>
    </row>
    <row r="79" spans="1:131" ht="26.25" customHeight="1" x14ac:dyDescent="0.15">
      <c r="A79" s="237">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0"/>
      <c r="BF79" s="240"/>
      <c r="BG79" s="240"/>
      <c r="BH79" s="240"/>
      <c r="BI79" s="240"/>
      <c r="BJ79" s="229"/>
      <c r="BK79" s="229"/>
      <c r="BL79" s="229"/>
      <c r="BM79" s="229"/>
      <c r="BN79" s="229"/>
      <c r="BO79" s="240"/>
      <c r="BP79" s="240"/>
      <c r="BQ79" s="237">
        <v>73</v>
      </c>
      <c r="BR79" s="242"/>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9"/>
    </row>
    <row r="80" spans="1:131" ht="26.25" customHeight="1" x14ac:dyDescent="0.15">
      <c r="A80" s="237">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0"/>
      <c r="BF80" s="240"/>
      <c r="BG80" s="240"/>
      <c r="BH80" s="240"/>
      <c r="BI80" s="240"/>
      <c r="BJ80" s="240"/>
      <c r="BK80" s="240"/>
      <c r="BL80" s="240"/>
      <c r="BM80" s="240"/>
      <c r="BN80" s="240"/>
      <c r="BO80" s="240"/>
      <c r="BP80" s="240"/>
      <c r="BQ80" s="237">
        <v>74</v>
      </c>
      <c r="BR80" s="242"/>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9"/>
    </row>
    <row r="81" spans="1:131" ht="26.25" customHeight="1" x14ac:dyDescent="0.15">
      <c r="A81" s="237">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0"/>
      <c r="BF81" s="240"/>
      <c r="BG81" s="240"/>
      <c r="BH81" s="240"/>
      <c r="BI81" s="240"/>
      <c r="BJ81" s="240"/>
      <c r="BK81" s="240"/>
      <c r="BL81" s="240"/>
      <c r="BM81" s="240"/>
      <c r="BN81" s="240"/>
      <c r="BO81" s="240"/>
      <c r="BP81" s="240"/>
      <c r="BQ81" s="237">
        <v>75</v>
      </c>
      <c r="BR81" s="242"/>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9"/>
    </row>
    <row r="82" spans="1:131" ht="26.25" customHeight="1" x14ac:dyDescent="0.15">
      <c r="A82" s="237">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0"/>
      <c r="BF82" s="240"/>
      <c r="BG82" s="240"/>
      <c r="BH82" s="240"/>
      <c r="BI82" s="240"/>
      <c r="BJ82" s="240"/>
      <c r="BK82" s="240"/>
      <c r="BL82" s="240"/>
      <c r="BM82" s="240"/>
      <c r="BN82" s="240"/>
      <c r="BO82" s="240"/>
      <c r="BP82" s="240"/>
      <c r="BQ82" s="237">
        <v>76</v>
      </c>
      <c r="BR82" s="242"/>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9"/>
    </row>
    <row r="83" spans="1:131" ht="26.25" customHeight="1" x14ac:dyDescent="0.15">
      <c r="A83" s="237">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0"/>
      <c r="BF83" s="240"/>
      <c r="BG83" s="240"/>
      <c r="BH83" s="240"/>
      <c r="BI83" s="240"/>
      <c r="BJ83" s="240"/>
      <c r="BK83" s="240"/>
      <c r="BL83" s="240"/>
      <c r="BM83" s="240"/>
      <c r="BN83" s="240"/>
      <c r="BO83" s="240"/>
      <c r="BP83" s="240"/>
      <c r="BQ83" s="237">
        <v>77</v>
      </c>
      <c r="BR83" s="242"/>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9"/>
    </row>
    <row r="84" spans="1:131" ht="26.25" customHeight="1" x14ac:dyDescent="0.15">
      <c r="A84" s="237">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0"/>
      <c r="BF84" s="240"/>
      <c r="BG84" s="240"/>
      <c r="BH84" s="240"/>
      <c r="BI84" s="240"/>
      <c r="BJ84" s="240"/>
      <c r="BK84" s="240"/>
      <c r="BL84" s="240"/>
      <c r="BM84" s="240"/>
      <c r="BN84" s="240"/>
      <c r="BO84" s="240"/>
      <c r="BP84" s="240"/>
      <c r="BQ84" s="237">
        <v>78</v>
      </c>
      <c r="BR84" s="242"/>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9"/>
    </row>
    <row r="85" spans="1:131" ht="26.25" customHeight="1" x14ac:dyDescent="0.15">
      <c r="A85" s="237">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0"/>
      <c r="BF85" s="240"/>
      <c r="BG85" s="240"/>
      <c r="BH85" s="240"/>
      <c r="BI85" s="240"/>
      <c r="BJ85" s="240"/>
      <c r="BK85" s="240"/>
      <c r="BL85" s="240"/>
      <c r="BM85" s="240"/>
      <c r="BN85" s="240"/>
      <c r="BO85" s="240"/>
      <c r="BP85" s="240"/>
      <c r="BQ85" s="237">
        <v>79</v>
      </c>
      <c r="BR85" s="242"/>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9"/>
    </row>
    <row r="86" spans="1:131" ht="26.25" customHeight="1" x14ac:dyDescent="0.15">
      <c r="A86" s="237">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0"/>
      <c r="BF86" s="240"/>
      <c r="BG86" s="240"/>
      <c r="BH86" s="240"/>
      <c r="BI86" s="240"/>
      <c r="BJ86" s="240"/>
      <c r="BK86" s="240"/>
      <c r="BL86" s="240"/>
      <c r="BM86" s="240"/>
      <c r="BN86" s="240"/>
      <c r="BO86" s="240"/>
      <c r="BP86" s="240"/>
      <c r="BQ86" s="237">
        <v>80</v>
      </c>
      <c r="BR86" s="242"/>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9"/>
    </row>
    <row r="87" spans="1:131" ht="26.25" customHeight="1" x14ac:dyDescent="0.15">
      <c r="A87" s="243">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0"/>
      <c r="BF87" s="240"/>
      <c r="BG87" s="240"/>
      <c r="BH87" s="240"/>
      <c r="BI87" s="240"/>
      <c r="BJ87" s="240"/>
      <c r="BK87" s="240"/>
      <c r="BL87" s="240"/>
      <c r="BM87" s="240"/>
      <c r="BN87" s="240"/>
      <c r="BO87" s="240"/>
      <c r="BP87" s="240"/>
      <c r="BQ87" s="237">
        <v>81</v>
      </c>
      <c r="BR87" s="242"/>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9"/>
    </row>
    <row r="88" spans="1:131" ht="26.25" customHeight="1" thickBot="1" x14ac:dyDescent="0.2">
      <c r="A88" s="239" t="s">
        <v>393</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7404</v>
      </c>
      <c r="AG88" s="1023"/>
      <c r="AH88" s="1023"/>
      <c r="AI88" s="1023"/>
      <c r="AJ88" s="1023"/>
      <c r="AK88" s="1027"/>
      <c r="AL88" s="1027"/>
      <c r="AM88" s="1027"/>
      <c r="AN88" s="1027"/>
      <c r="AO88" s="1027"/>
      <c r="AP88" s="1023">
        <v>246</v>
      </c>
      <c r="AQ88" s="1023"/>
      <c r="AR88" s="1023"/>
      <c r="AS88" s="1023"/>
      <c r="AT88" s="1023"/>
      <c r="AU88" s="1023" t="s">
        <v>576</v>
      </c>
      <c r="AV88" s="1023"/>
      <c r="AW88" s="1023"/>
      <c r="AX88" s="1023"/>
      <c r="AY88" s="1023"/>
      <c r="AZ88" s="1024"/>
      <c r="BA88" s="1024"/>
      <c r="BB88" s="1024"/>
      <c r="BC88" s="1024"/>
      <c r="BD88" s="1025"/>
      <c r="BE88" s="240"/>
      <c r="BF88" s="240"/>
      <c r="BG88" s="240"/>
      <c r="BH88" s="240"/>
      <c r="BI88" s="240"/>
      <c r="BJ88" s="240"/>
      <c r="BK88" s="240"/>
      <c r="BL88" s="240"/>
      <c r="BM88" s="240"/>
      <c r="BN88" s="240"/>
      <c r="BO88" s="240"/>
      <c r="BP88" s="240"/>
      <c r="BQ88" s="237">
        <v>82</v>
      </c>
      <c r="BR88" s="242"/>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393</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455</v>
      </c>
      <c r="CS102" s="1017"/>
      <c r="CT102" s="1017"/>
      <c r="CU102" s="1017"/>
      <c r="CV102" s="1018"/>
      <c r="CW102" s="1016">
        <v>199</v>
      </c>
      <c r="CX102" s="1017"/>
      <c r="CY102" s="1017"/>
      <c r="CZ102" s="1017"/>
      <c r="DA102" s="1018"/>
      <c r="DB102" s="1016">
        <v>50</v>
      </c>
      <c r="DC102" s="1017"/>
      <c r="DD102" s="1017"/>
      <c r="DE102" s="1017"/>
      <c r="DF102" s="1018"/>
      <c r="DG102" s="1016" t="s">
        <v>576</v>
      </c>
      <c r="DH102" s="1017"/>
      <c r="DI102" s="1017"/>
      <c r="DJ102" s="1017"/>
      <c r="DK102" s="1018"/>
      <c r="DL102" s="1016" t="s">
        <v>576</v>
      </c>
      <c r="DM102" s="1017"/>
      <c r="DN102" s="1017"/>
      <c r="DO102" s="1017"/>
      <c r="DP102" s="1018"/>
      <c r="DQ102" s="1016">
        <v>8</v>
      </c>
      <c r="DR102" s="1017"/>
      <c r="DS102" s="1017"/>
      <c r="DT102" s="1017"/>
      <c r="DU102" s="1018"/>
      <c r="DV102" s="1001"/>
      <c r="DW102" s="1002"/>
      <c r="DX102" s="1002"/>
      <c r="DY102" s="1002"/>
      <c r="DZ102" s="1003"/>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424</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425</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9" customFormat="1" ht="26.25" customHeight="1" x14ac:dyDescent="0.15">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304</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304</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304</v>
      </c>
      <c r="DR109" s="960"/>
      <c r="DS109" s="960"/>
      <c r="DT109" s="960"/>
      <c r="DU109" s="961"/>
      <c r="DV109" s="962" t="s">
        <v>431</v>
      </c>
      <c r="DW109" s="960"/>
      <c r="DX109" s="960"/>
      <c r="DY109" s="960"/>
      <c r="DZ109" s="993"/>
    </row>
    <row r="110" spans="1:131" s="229" customFormat="1" ht="26.25" customHeight="1" x14ac:dyDescent="0.15">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6123999</v>
      </c>
      <c r="AB110" s="953"/>
      <c r="AC110" s="953"/>
      <c r="AD110" s="953"/>
      <c r="AE110" s="954"/>
      <c r="AF110" s="955">
        <v>6120738</v>
      </c>
      <c r="AG110" s="953"/>
      <c r="AH110" s="953"/>
      <c r="AI110" s="953"/>
      <c r="AJ110" s="954"/>
      <c r="AK110" s="955">
        <v>6505363</v>
      </c>
      <c r="AL110" s="953"/>
      <c r="AM110" s="953"/>
      <c r="AN110" s="953"/>
      <c r="AO110" s="954"/>
      <c r="AP110" s="956">
        <v>28.6</v>
      </c>
      <c r="AQ110" s="957"/>
      <c r="AR110" s="957"/>
      <c r="AS110" s="957"/>
      <c r="AT110" s="958"/>
      <c r="AU110" s="994" t="s">
        <v>72</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69337609</v>
      </c>
      <c r="BR110" s="906"/>
      <c r="BS110" s="906"/>
      <c r="BT110" s="906"/>
      <c r="BU110" s="906"/>
      <c r="BV110" s="906">
        <v>67977676</v>
      </c>
      <c r="BW110" s="906"/>
      <c r="BX110" s="906"/>
      <c r="BY110" s="906"/>
      <c r="BZ110" s="906"/>
      <c r="CA110" s="906">
        <v>66719602</v>
      </c>
      <c r="CB110" s="906"/>
      <c r="CC110" s="906"/>
      <c r="CD110" s="906"/>
      <c r="CE110" s="906"/>
      <c r="CF110" s="930">
        <v>293.39999999999998</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437</v>
      </c>
      <c r="DH110" s="906"/>
      <c r="DI110" s="906"/>
      <c r="DJ110" s="906"/>
      <c r="DK110" s="906"/>
      <c r="DL110" s="906" t="s">
        <v>241</v>
      </c>
      <c r="DM110" s="906"/>
      <c r="DN110" s="906"/>
      <c r="DO110" s="906"/>
      <c r="DP110" s="906"/>
      <c r="DQ110" s="906" t="s">
        <v>241</v>
      </c>
      <c r="DR110" s="906"/>
      <c r="DS110" s="906"/>
      <c r="DT110" s="906"/>
      <c r="DU110" s="906"/>
      <c r="DV110" s="907" t="s">
        <v>241</v>
      </c>
      <c r="DW110" s="907"/>
      <c r="DX110" s="907"/>
      <c r="DY110" s="907"/>
      <c r="DZ110" s="908"/>
    </row>
    <row r="111" spans="1:131" s="229" customFormat="1" ht="26.25" customHeight="1" x14ac:dyDescent="0.15">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241</v>
      </c>
      <c r="AB111" s="983"/>
      <c r="AC111" s="983"/>
      <c r="AD111" s="983"/>
      <c r="AE111" s="984"/>
      <c r="AF111" s="985" t="s">
        <v>437</v>
      </c>
      <c r="AG111" s="983"/>
      <c r="AH111" s="983"/>
      <c r="AI111" s="983"/>
      <c r="AJ111" s="984"/>
      <c r="AK111" s="985" t="s">
        <v>241</v>
      </c>
      <c r="AL111" s="983"/>
      <c r="AM111" s="983"/>
      <c r="AN111" s="983"/>
      <c r="AO111" s="984"/>
      <c r="AP111" s="986" t="s">
        <v>437</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v>8486</v>
      </c>
      <c r="BR111" s="881"/>
      <c r="BS111" s="881"/>
      <c r="BT111" s="881"/>
      <c r="BU111" s="881"/>
      <c r="BV111" s="881">
        <v>5490</v>
      </c>
      <c r="BW111" s="881"/>
      <c r="BX111" s="881"/>
      <c r="BY111" s="881"/>
      <c r="BZ111" s="881"/>
      <c r="CA111" s="881">
        <v>3648</v>
      </c>
      <c r="CB111" s="881"/>
      <c r="CC111" s="881"/>
      <c r="CD111" s="881"/>
      <c r="CE111" s="881"/>
      <c r="CF111" s="939">
        <v>0</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241</v>
      </c>
      <c r="DH111" s="881"/>
      <c r="DI111" s="881"/>
      <c r="DJ111" s="881"/>
      <c r="DK111" s="881"/>
      <c r="DL111" s="881" t="s">
        <v>241</v>
      </c>
      <c r="DM111" s="881"/>
      <c r="DN111" s="881"/>
      <c r="DO111" s="881"/>
      <c r="DP111" s="881"/>
      <c r="DQ111" s="881" t="s">
        <v>241</v>
      </c>
      <c r="DR111" s="881"/>
      <c r="DS111" s="881"/>
      <c r="DT111" s="881"/>
      <c r="DU111" s="881"/>
      <c r="DV111" s="858" t="s">
        <v>241</v>
      </c>
      <c r="DW111" s="858"/>
      <c r="DX111" s="858"/>
      <c r="DY111" s="858"/>
      <c r="DZ111" s="859"/>
    </row>
    <row r="112" spans="1:131" s="229" customFormat="1" ht="26.25" customHeight="1" x14ac:dyDescent="0.15">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241</v>
      </c>
      <c r="AB112" s="844"/>
      <c r="AC112" s="844"/>
      <c r="AD112" s="844"/>
      <c r="AE112" s="845"/>
      <c r="AF112" s="846" t="s">
        <v>241</v>
      </c>
      <c r="AG112" s="844"/>
      <c r="AH112" s="844"/>
      <c r="AI112" s="844"/>
      <c r="AJ112" s="845"/>
      <c r="AK112" s="846" t="s">
        <v>241</v>
      </c>
      <c r="AL112" s="844"/>
      <c r="AM112" s="844"/>
      <c r="AN112" s="844"/>
      <c r="AO112" s="845"/>
      <c r="AP112" s="888" t="s">
        <v>241</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34171167</v>
      </c>
      <c r="BR112" s="881"/>
      <c r="BS112" s="881"/>
      <c r="BT112" s="881"/>
      <c r="BU112" s="881"/>
      <c r="BV112" s="881">
        <v>33016153</v>
      </c>
      <c r="BW112" s="881"/>
      <c r="BX112" s="881"/>
      <c r="BY112" s="881"/>
      <c r="BZ112" s="881"/>
      <c r="CA112" s="881">
        <v>32066780</v>
      </c>
      <c r="CB112" s="881"/>
      <c r="CC112" s="881"/>
      <c r="CD112" s="881"/>
      <c r="CE112" s="881"/>
      <c r="CF112" s="939">
        <v>141</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437</v>
      </c>
      <c r="DH112" s="881"/>
      <c r="DI112" s="881"/>
      <c r="DJ112" s="881"/>
      <c r="DK112" s="881"/>
      <c r="DL112" s="881" t="s">
        <v>241</v>
      </c>
      <c r="DM112" s="881"/>
      <c r="DN112" s="881"/>
      <c r="DO112" s="881"/>
      <c r="DP112" s="881"/>
      <c r="DQ112" s="881" t="s">
        <v>437</v>
      </c>
      <c r="DR112" s="881"/>
      <c r="DS112" s="881"/>
      <c r="DT112" s="881"/>
      <c r="DU112" s="881"/>
      <c r="DV112" s="858" t="s">
        <v>241</v>
      </c>
      <c r="DW112" s="858"/>
      <c r="DX112" s="858"/>
      <c r="DY112" s="858"/>
      <c r="DZ112" s="859"/>
    </row>
    <row r="113" spans="1:130" s="229" customFormat="1" ht="26.25" customHeight="1" x14ac:dyDescent="0.15">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2661852</v>
      </c>
      <c r="AB113" s="983"/>
      <c r="AC113" s="983"/>
      <c r="AD113" s="983"/>
      <c r="AE113" s="984"/>
      <c r="AF113" s="985">
        <v>2417731</v>
      </c>
      <c r="AG113" s="983"/>
      <c r="AH113" s="983"/>
      <c r="AI113" s="983"/>
      <c r="AJ113" s="984"/>
      <c r="AK113" s="985">
        <v>2474696</v>
      </c>
      <c r="AL113" s="983"/>
      <c r="AM113" s="983"/>
      <c r="AN113" s="983"/>
      <c r="AO113" s="984"/>
      <c r="AP113" s="986">
        <v>10.9</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77035</v>
      </c>
      <c r="BR113" s="881"/>
      <c r="BS113" s="881"/>
      <c r="BT113" s="881"/>
      <c r="BU113" s="881"/>
      <c r="BV113" s="881">
        <v>32553</v>
      </c>
      <c r="BW113" s="881"/>
      <c r="BX113" s="881"/>
      <c r="BY113" s="881"/>
      <c r="BZ113" s="881"/>
      <c r="CA113" s="881" t="s">
        <v>241</v>
      </c>
      <c r="CB113" s="881"/>
      <c r="CC113" s="881"/>
      <c r="CD113" s="881"/>
      <c r="CE113" s="881"/>
      <c r="CF113" s="939" t="s">
        <v>241</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448</v>
      </c>
      <c r="DH113" s="844"/>
      <c r="DI113" s="844"/>
      <c r="DJ113" s="844"/>
      <c r="DK113" s="845"/>
      <c r="DL113" s="846" t="s">
        <v>241</v>
      </c>
      <c r="DM113" s="844"/>
      <c r="DN113" s="844"/>
      <c r="DO113" s="844"/>
      <c r="DP113" s="845"/>
      <c r="DQ113" s="846" t="s">
        <v>241</v>
      </c>
      <c r="DR113" s="844"/>
      <c r="DS113" s="844"/>
      <c r="DT113" s="844"/>
      <c r="DU113" s="845"/>
      <c r="DV113" s="888" t="s">
        <v>241</v>
      </c>
      <c r="DW113" s="889"/>
      <c r="DX113" s="889"/>
      <c r="DY113" s="889"/>
      <c r="DZ113" s="890"/>
    </row>
    <row r="114" spans="1:130" s="229" customFormat="1" ht="26.25" customHeight="1" x14ac:dyDescent="0.15">
      <c r="A114" s="978"/>
      <c r="B114" s="979"/>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51192</v>
      </c>
      <c r="AB114" s="844"/>
      <c r="AC114" s="844"/>
      <c r="AD114" s="844"/>
      <c r="AE114" s="845"/>
      <c r="AF114" s="846">
        <v>45233</v>
      </c>
      <c r="AG114" s="844"/>
      <c r="AH114" s="844"/>
      <c r="AI114" s="844"/>
      <c r="AJ114" s="845"/>
      <c r="AK114" s="846">
        <v>32828</v>
      </c>
      <c r="AL114" s="844"/>
      <c r="AM114" s="844"/>
      <c r="AN114" s="844"/>
      <c r="AO114" s="845"/>
      <c r="AP114" s="888">
        <v>0.1</v>
      </c>
      <c r="AQ114" s="889"/>
      <c r="AR114" s="889"/>
      <c r="AS114" s="889"/>
      <c r="AT114" s="890"/>
      <c r="AU114" s="996"/>
      <c r="AV114" s="997"/>
      <c r="AW114" s="997"/>
      <c r="AX114" s="997"/>
      <c r="AY114" s="997"/>
      <c r="AZ114" s="879" t="s">
        <v>450</v>
      </c>
      <c r="BA114" s="816"/>
      <c r="BB114" s="816"/>
      <c r="BC114" s="816"/>
      <c r="BD114" s="816"/>
      <c r="BE114" s="816"/>
      <c r="BF114" s="816"/>
      <c r="BG114" s="816"/>
      <c r="BH114" s="816"/>
      <c r="BI114" s="816"/>
      <c r="BJ114" s="816"/>
      <c r="BK114" s="816"/>
      <c r="BL114" s="816"/>
      <c r="BM114" s="816"/>
      <c r="BN114" s="816"/>
      <c r="BO114" s="816"/>
      <c r="BP114" s="817"/>
      <c r="BQ114" s="880">
        <v>6166832</v>
      </c>
      <c r="BR114" s="881"/>
      <c r="BS114" s="881"/>
      <c r="BT114" s="881"/>
      <c r="BU114" s="881"/>
      <c r="BV114" s="881">
        <v>5978504</v>
      </c>
      <c r="BW114" s="881"/>
      <c r="BX114" s="881"/>
      <c r="BY114" s="881"/>
      <c r="BZ114" s="881"/>
      <c r="CA114" s="881">
        <v>6056736</v>
      </c>
      <c r="CB114" s="881"/>
      <c r="CC114" s="881"/>
      <c r="CD114" s="881"/>
      <c r="CE114" s="881"/>
      <c r="CF114" s="939">
        <v>26.6</v>
      </c>
      <c r="CG114" s="940"/>
      <c r="CH114" s="940"/>
      <c r="CI114" s="940"/>
      <c r="CJ114" s="940"/>
      <c r="CK114" s="991"/>
      <c r="CL114" s="885"/>
      <c r="CM114" s="879" t="s">
        <v>451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241</v>
      </c>
      <c r="DH114" s="844"/>
      <c r="DI114" s="844"/>
      <c r="DJ114" s="844"/>
      <c r="DK114" s="845"/>
      <c r="DL114" s="846" t="s">
        <v>241</v>
      </c>
      <c r="DM114" s="844"/>
      <c r="DN114" s="844"/>
      <c r="DO114" s="844"/>
      <c r="DP114" s="845"/>
      <c r="DQ114" s="846" t="s">
        <v>241</v>
      </c>
      <c r="DR114" s="844"/>
      <c r="DS114" s="844"/>
      <c r="DT114" s="844"/>
      <c r="DU114" s="845"/>
      <c r="DV114" s="888" t="s">
        <v>437</v>
      </c>
      <c r="DW114" s="889"/>
      <c r="DX114" s="889"/>
      <c r="DY114" s="889"/>
      <c r="DZ114" s="890"/>
    </row>
    <row r="115" spans="1:130" s="229" customFormat="1" ht="26.25" customHeight="1" x14ac:dyDescent="0.15">
      <c r="A115" s="978"/>
      <c r="B115" s="979"/>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7270</v>
      </c>
      <c r="AB115" s="983"/>
      <c r="AC115" s="983"/>
      <c r="AD115" s="983"/>
      <c r="AE115" s="984"/>
      <c r="AF115" s="985">
        <v>5719</v>
      </c>
      <c r="AG115" s="983"/>
      <c r="AH115" s="983"/>
      <c r="AI115" s="983"/>
      <c r="AJ115" s="984"/>
      <c r="AK115" s="985">
        <v>5342</v>
      </c>
      <c r="AL115" s="983"/>
      <c r="AM115" s="983"/>
      <c r="AN115" s="983"/>
      <c r="AO115" s="984"/>
      <c r="AP115" s="986">
        <v>0</v>
      </c>
      <c r="AQ115" s="987"/>
      <c r="AR115" s="987"/>
      <c r="AS115" s="987"/>
      <c r="AT115" s="988"/>
      <c r="AU115" s="996"/>
      <c r="AV115" s="997"/>
      <c r="AW115" s="997"/>
      <c r="AX115" s="997"/>
      <c r="AY115" s="997"/>
      <c r="AZ115" s="879" t="s">
        <v>453</v>
      </c>
      <c r="BA115" s="816"/>
      <c r="BB115" s="816"/>
      <c r="BC115" s="816"/>
      <c r="BD115" s="816"/>
      <c r="BE115" s="816"/>
      <c r="BF115" s="816"/>
      <c r="BG115" s="816"/>
      <c r="BH115" s="816"/>
      <c r="BI115" s="816"/>
      <c r="BJ115" s="816"/>
      <c r="BK115" s="816"/>
      <c r="BL115" s="816"/>
      <c r="BM115" s="816"/>
      <c r="BN115" s="816"/>
      <c r="BO115" s="816"/>
      <c r="BP115" s="817"/>
      <c r="BQ115" s="880">
        <v>13900</v>
      </c>
      <c r="BR115" s="881"/>
      <c r="BS115" s="881"/>
      <c r="BT115" s="881"/>
      <c r="BU115" s="881"/>
      <c r="BV115" s="881">
        <v>8250</v>
      </c>
      <c r="BW115" s="881"/>
      <c r="BX115" s="881"/>
      <c r="BY115" s="881"/>
      <c r="BZ115" s="881"/>
      <c r="CA115" s="881">
        <v>8160</v>
      </c>
      <c r="CB115" s="881"/>
      <c r="CC115" s="881"/>
      <c r="CD115" s="881"/>
      <c r="CE115" s="881"/>
      <c r="CF115" s="939">
        <v>0</v>
      </c>
      <c r="CG115" s="940"/>
      <c r="CH115" s="940"/>
      <c r="CI115" s="940"/>
      <c r="CJ115" s="940"/>
      <c r="CK115" s="991"/>
      <c r="CL115" s="885"/>
      <c r="CM115" s="879" t="s">
        <v>454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241</v>
      </c>
      <c r="DH115" s="844"/>
      <c r="DI115" s="844"/>
      <c r="DJ115" s="844"/>
      <c r="DK115" s="845"/>
      <c r="DL115" s="846" t="s">
        <v>241</v>
      </c>
      <c r="DM115" s="844"/>
      <c r="DN115" s="844"/>
      <c r="DO115" s="844"/>
      <c r="DP115" s="845"/>
      <c r="DQ115" s="846" t="s">
        <v>241</v>
      </c>
      <c r="DR115" s="844"/>
      <c r="DS115" s="844"/>
      <c r="DT115" s="844"/>
      <c r="DU115" s="845"/>
      <c r="DV115" s="888" t="s">
        <v>437</v>
      </c>
      <c r="DW115" s="889"/>
      <c r="DX115" s="889"/>
      <c r="DY115" s="889"/>
      <c r="DZ115" s="890"/>
    </row>
    <row r="116" spans="1:130" s="229" customFormat="1" ht="26.25" customHeight="1" x14ac:dyDescent="0.15">
      <c r="A116" s="980"/>
      <c r="B116" s="981"/>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77</v>
      </c>
      <c r="AB116" s="844"/>
      <c r="AC116" s="844"/>
      <c r="AD116" s="844"/>
      <c r="AE116" s="845"/>
      <c r="AF116" s="846">
        <v>46</v>
      </c>
      <c r="AG116" s="844"/>
      <c r="AH116" s="844"/>
      <c r="AI116" s="844"/>
      <c r="AJ116" s="845"/>
      <c r="AK116" s="846">
        <v>98</v>
      </c>
      <c r="AL116" s="844"/>
      <c r="AM116" s="844"/>
      <c r="AN116" s="844"/>
      <c r="AO116" s="845"/>
      <c r="AP116" s="888">
        <v>0</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241</v>
      </c>
      <c r="BR116" s="881"/>
      <c r="BS116" s="881"/>
      <c r="BT116" s="881"/>
      <c r="BU116" s="881"/>
      <c r="BV116" s="881" t="s">
        <v>241</v>
      </c>
      <c r="BW116" s="881"/>
      <c r="BX116" s="881"/>
      <c r="BY116" s="881"/>
      <c r="BZ116" s="881"/>
      <c r="CA116" s="881" t="s">
        <v>241</v>
      </c>
      <c r="CB116" s="881"/>
      <c r="CC116" s="881"/>
      <c r="CD116" s="881"/>
      <c r="CE116" s="881"/>
      <c r="CF116" s="939" t="s">
        <v>241</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5150</v>
      </c>
      <c r="DH116" s="844"/>
      <c r="DI116" s="844"/>
      <c r="DJ116" s="844"/>
      <c r="DK116" s="845"/>
      <c r="DL116" s="846">
        <v>4091</v>
      </c>
      <c r="DM116" s="844"/>
      <c r="DN116" s="844"/>
      <c r="DO116" s="844"/>
      <c r="DP116" s="845"/>
      <c r="DQ116" s="846">
        <v>3046</v>
      </c>
      <c r="DR116" s="844"/>
      <c r="DS116" s="844"/>
      <c r="DT116" s="844"/>
      <c r="DU116" s="845"/>
      <c r="DV116" s="888">
        <v>0</v>
      </c>
      <c r="DW116" s="889"/>
      <c r="DX116" s="889"/>
      <c r="DY116" s="889"/>
      <c r="DZ116" s="890"/>
    </row>
    <row r="117" spans="1:130" s="229" customFormat="1" ht="26.25" customHeight="1" x14ac:dyDescent="0.15">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8844390</v>
      </c>
      <c r="AB117" s="967"/>
      <c r="AC117" s="967"/>
      <c r="AD117" s="967"/>
      <c r="AE117" s="968"/>
      <c r="AF117" s="969">
        <v>8589467</v>
      </c>
      <c r="AG117" s="967"/>
      <c r="AH117" s="967"/>
      <c r="AI117" s="967"/>
      <c r="AJ117" s="968"/>
      <c r="AK117" s="969">
        <v>9018327</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241</v>
      </c>
      <c r="BR117" s="881"/>
      <c r="BS117" s="881"/>
      <c r="BT117" s="881"/>
      <c r="BU117" s="881"/>
      <c r="BV117" s="881" t="s">
        <v>241</v>
      </c>
      <c r="BW117" s="881"/>
      <c r="BX117" s="881"/>
      <c r="BY117" s="881"/>
      <c r="BZ117" s="881"/>
      <c r="CA117" s="881" t="s">
        <v>241</v>
      </c>
      <c r="CB117" s="881"/>
      <c r="CC117" s="881"/>
      <c r="CD117" s="881"/>
      <c r="CE117" s="881"/>
      <c r="CF117" s="939" t="s">
        <v>241</v>
      </c>
      <c r="CG117" s="940"/>
      <c r="CH117" s="940"/>
      <c r="CI117" s="940"/>
      <c r="CJ117" s="940"/>
      <c r="CK117" s="991"/>
      <c r="CL117" s="885"/>
      <c r="CM117" s="879" t="s">
        <v>460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241</v>
      </c>
      <c r="DH117" s="844"/>
      <c r="DI117" s="844"/>
      <c r="DJ117" s="844"/>
      <c r="DK117" s="845"/>
      <c r="DL117" s="846" t="s">
        <v>241</v>
      </c>
      <c r="DM117" s="844"/>
      <c r="DN117" s="844"/>
      <c r="DO117" s="844"/>
      <c r="DP117" s="845"/>
      <c r="DQ117" s="846" t="s">
        <v>241</v>
      </c>
      <c r="DR117" s="844"/>
      <c r="DS117" s="844"/>
      <c r="DT117" s="844"/>
      <c r="DU117" s="845"/>
      <c r="DV117" s="888" t="s">
        <v>241</v>
      </c>
      <c r="DW117" s="889"/>
      <c r="DX117" s="889"/>
      <c r="DY117" s="889"/>
      <c r="DZ117" s="890"/>
    </row>
    <row r="118" spans="1:130" s="229" customFormat="1" ht="26.25" customHeight="1" x14ac:dyDescent="0.15">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304</v>
      </c>
      <c r="AL118" s="960"/>
      <c r="AM118" s="960"/>
      <c r="AN118" s="960"/>
      <c r="AO118" s="961"/>
      <c r="AP118" s="963" t="s">
        <v>431</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437</v>
      </c>
      <c r="BR118" s="909"/>
      <c r="BS118" s="909"/>
      <c r="BT118" s="909"/>
      <c r="BU118" s="909"/>
      <c r="BV118" s="909" t="s">
        <v>437</v>
      </c>
      <c r="BW118" s="909"/>
      <c r="BX118" s="909"/>
      <c r="BY118" s="909"/>
      <c r="BZ118" s="909"/>
      <c r="CA118" s="909" t="s">
        <v>437</v>
      </c>
      <c r="CB118" s="909"/>
      <c r="CC118" s="909"/>
      <c r="CD118" s="909"/>
      <c r="CE118" s="909"/>
      <c r="CF118" s="939" t="s">
        <v>437</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437</v>
      </c>
      <c r="DH118" s="844"/>
      <c r="DI118" s="844"/>
      <c r="DJ118" s="844"/>
      <c r="DK118" s="845"/>
      <c r="DL118" s="846" t="s">
        <v>437</v>
      </c>
      <c r="DM118" s="844"/>
      <c r="DN118" s="844"/>
      <c r="DO118" s="844"/>
      <c r="DP118" s="845"/>
      <c r="DQ118" s="846" t="s">
        <v>437</v>
      </c>
      <c r="DR118" s="844"/>
      <c r="DS118" s="844"/>
      <c r="DT118" s="844"/>
      <c r="DU118" s="845"/>
      <c r="DV118" s="888" t="s">
        <v>437</v>
      </c>
      <c r="DW118" s="889"/>
      <c r="DX118" s="889"/>
      <c r="DY118" s="889"/>
      <c r="DZ118" s="890"/>
    </row>
    <row r="119" spans="1:130" s="229" customFormat="1" ht="26.25" customHeight="1" x14ac:dyDescent="0.15">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437</v>
      </c>
      <c r="AB119" s="953"/>
      <c r="AC119" s="953"/>
      <c r="AD119" s="953"/>
      <c r="AE119" s="954"/>
      <c r="AF119" s="955" t="s">
        <v>437</v>
      </c>
      <c r="AG119" s="953"/>
      <c r="AH119" s="953"/>
      <c r="AI119" s="953"/>
      <c r="AJ119" s="954"/>
      <c r="AK119" s="955" t="s">
        <v>437</v>
      </c>
      <c r="AL119" s="953"/>
      <c r="AM119" s="953"/>
      <c r="AN119" s="953"/>
      <c r="AO119" s="954"/>
      <c r="AP119" s="956" t="s">
        <v>437</v>
      </c>
      <c r="AQ119" s="957"/>
      <c r="AR119" s="957"/>
      <c r="AS119" s="957"/>
      <c r="AT119" s="958"/>
      <c r="AU119" s="998"/>
      <c r="AV119" s="999"/>
      <c r="AW119" s="999"/>
      <c r="AX119" s="999"/>
      <c r="AY119" s="999"/>
      <c r="AZ119" s="250" t="s">
        <v>184</v>
      </c>
      <c r="BA119" s="250"/>
      <c r="BB119" s="250"/>
      <c r="BC119" s="250"/>
      <c r="BD119" s="250"/>
      <c r="BE119" s="250"/>
      <c r="BF119" s="250"/>
      <c r="BG119" s="250"/>
      <c r="BH119" s="250"/>
      <c r="BI119" s="250"/>
      <c r="BJ119" s="250"/>
      <c r="BK119" s="250"/>
      <c r="BL119" s="250"/>
      <c r="BM119" s="250"/>
      <c r="BN119" s="250"/>
      <c r="BO119" s="941" t="s">
        <v>463</v>
      </c>
      <c r="BP119" s="942"/>
      <c r="BQ119" s="943">
        <v>109775029</v>
      </c>
      <c r="BR119" s="909"/>
      <c r="BS119" s="909"/>
      <c r="BT119" s="909"/>
      <c r="BU119" s="909"/>
      <c r="BV119" s="909">
        <v>107018626</v>
      </c>
      <c r="BW119" s="909"/>
      <c r="BX119" s="909"/>
      <c r="BY119" s="909"/>
      <c r="BZ119" s="909"/>
      <c r="CA119" s="909">
        <v>104854926</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3336</v>
      </c>
      <c r="DH119" s="828"/>
      <c r="DI119" s="828"/>
      <c r="DJ119" s="828"/>
      <c r="DK119" s="829"/>
      <c r="DL119" s="830">
        <v>1399</v>
      </c>
      <c r="DM119" s="828"/>
      <c r="DN119" s="828"/>
      <c r="DO119" s="828"/>
      <c r="DP119" s="829"/>
      <c r="DQ119" s="830">
        <v>602</v>
      </c>
      <c r="DR119" s="828"/>
      <c r="DS119" s="828"/>
      <c r="DT119" s="828"/>
      <c r="DU119" s="829"/>
      <c r="DV119" s="912">
        <v>0</v>
      </c>
      <c r="DW119" s="913"/>
      <c r="DX119" s="913"/>
      <c r="DY119" s="913"/>
      <c r="DZ119" s="914"/>
    </row>
    <row r="120" spans="1:130" s="229" customFormat="1" ht="26.25" customHeight="1" x14ac:dyDescent="0.15">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448</v>
      </c>
      <c r="AB120" s="844"/>
      <c r="AC120" s="844"/>
      <c r="AD120" s="844"/>
      <c r="AE120" s="845"/>
      <c r="AF120" s="846" t="s">
        <v>448</v>
      </c>
      <c r="AG120" s="844"/>
      <c r="AH120" s="844"/>
      <c r="AI120" s="844"/>
      <c r="AJ120" s="845"/>
      <c r="AK120" s="846" t="s">
        <v>448</v>
      </c>
      <c r="AL120" s="844"/>
      <c r="AM120" s="844"/>
      <c r="AN120" s="844"/>
      <c r="AO120" s="845"/>
      <c r="AP120" s="888" t="s">
        <v>241</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13622051</v>
      </c>
      <c r="BR120" s="906"/>
      <c r="BS120" s="906"/>
      <c r="BT120" s="906"/>
      <c r="BU120" s="906"/>
      <c r="BV120" s="906">
        <v>12988780</v>
      </c>
      <c r="BW120" s="906"/>
      <c r="BX120" s="906"/>
      <c r="BY120" s="906"/>
      <c r="BZ120" s="906"/>
      <c r="CA120" s="906">
        <v>14628080</v>
      </c>
      <c r="CB120" s="906"/>
      <c r="CC120" s="906"/>
      <c r="CD120" s="906"/>
      <c r="CE120" s="906"/>
      <c r="CF120" s="930">
        <v>64.3</v>
      </c>
      <c r="CG120" s="931"/>
      <c r="CH120" s="931"/>
      <c r="CI120" s="931"/>
      <c r="CJ120" s="931"/>
      <c r="CK120" s="932" t="s">
        <v>467</v>
      </c>
      <c r="CL120" s="916"/>
      <c r="CM120" s="916"/>
      <c r="CN120" s="916"/>
      <c r="CO120" s="917"/>
      <c r="CP120" s="936" t="s">
        <v>411</v>
      </c>
      <c r="CQ120" s="937"/>
      <c r="CR120" s="937"/>
      <c r="CS120" s="937"/>
      <c r="CT120" s="937"/>
      <c r="CU120" s="937"/>
      <c r="CV120" s="937"/>
      <c r="CW120" s="937"/>
      <c r="CX120" s="937"/>
      <c r="CY120" s="937"/>
      <c r="CZ120" s="937"/>
      <c r="DA120" s="937"/>
      <c r="DB120" s="937"/>
      <c r="DC120" s="937"/>
      <c r="DD120" s="937"/>
      <c r="DE120" s="937"/>
      <c r="DF120" s="938"/>
      <c r="DG120" s="925" t="s">
        <v>241</v>
      </c>
      <c r="DH120" s="906"/>
      <c r="DI120" s="906"/>
      <c r="DJ120" s="906"/>
      <c r="DK120" s="906"/>
      <c r="DL120" s="906">
        <v>27461085</v>
      </c>
      <c r="DM120" s="906"/>
      <c r="DN120" s="906"/>
      <c r="DO120" s="906"/>
      <c r="DP120" s="906"/>
      <c r="DQ120" s="906">
        <v>26652982</v>
      </c>
      <c r="DR120" s="906"/>
      <c r="DS120" s="906"/>
      <c r="DT120" s="906"/>
      <c r="DU120" s="906"/>
      <c r="DV120" s="907">
        <v>117.2</v>
      </c>
      <c r="DW120" s="907"/>
      <c r="DX120" s="907"/>
      <c r="DY120" s="907"/>
      <c r="DZ120" s="908"/>
    </row>
    <row r="121" spans="1:130" s="229" customFormat="1" ht="26.25" customHeight="1" x14ac:dyDescent="0.15">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241</v>
      </c>
      <c r="AB121" s="844"/>
      <c r="AC121" s="844"/>
      <c r="AD121" s="844"/>
      <c r="AE121" s="845"/>
      <c r="AF121" s="846" t="s">
        <v>241</v>
      </c>
      <c r="AG121" s="844"/>
      <c r="AH121" s="844"/>
      <c r="AI121" s="844"/>
      <c r="AJ121" s="845"/>
      <c r="AK121" s="846" t="s">
        <v>448</v>
      </c>
      <c r="AL121" s="844"/>
      <c r="AM121" s="844"/>
      <c r="AN121" s="844"/>
      <c r="AO121" s="845"/>
      <c r="AP121" s="888" t="s">
        <v>241</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v>1732963</v>
      </c>
      <c r="BR121" s="881"/>
      <c r="BS121" s="881"/>
      <c r="BT121" s="881"/>
      <c r="BU121" s="881"/>
      <c r="BV121" s="881">
        <v>1391167</v>
      </c>
      <c r="BW121" s="881"/>
      <c r="BX121" s="881"/>
      <c r="BY121" s="881"/>
      <c r="BZ121" s="881"/>
      <c r="CA121" s="881">
        <v>965054</v>
      </c>
      <c r="CB121" s="881"/>
      <c r="CC121" s="881"/>
      <c r="CD121" s="881"/>
      <c r="CE121" s="881"/>
      <c r="CF121" s="939">
        <v>4.2</v>
      </c>
      <c r="CG121" s="940"/>
      <c r="CH121" s="940"/>
      <c r="CI121" s="940"/>
      <c r="CJ121" s="940"/>
      <c r="CK121" s="933"/>
      <c r="CL121" s="919"/>
      <c r="CM121" s="919"/>
      <c r="CN121" s="919"/>
      <c r="CO121" s="920"/>
      <c r="CP121" s="899" t="s">
        <v>470</v>
      </c>
      <c r="CQ121" s="900"/>
      <c r="CR121" s="900"/>
      <c r="CS121" s="900"/>
      <c r="CT121" s="900"/>
      <c r="CU121" s="900"/>
      <c r="CV121" s="900"/>
      <c r="CW121" s="900"/>
      <c r="CX121" s="900"/>
      <c r="CY121" s="900"/>
      <c r="CZ121" s="900"/>
      <c r="DA121" s="900"/>
      <c r="DB121" s="900"/>
      <c r="DC121" s="900"/>
      <c r="DD121" s="900"/>
      <c r="DE121" s="900"/>
      <c r="DF121" s="901"/>
      <c r="DG121" s="880">
        <v>5537601</v>
      </c>
      <c r="DH121" s="881"/>
      <c r="DI121" s="881"/>
      <c r="DJ121" s="881"/>
      <c r="DK121" s="881"/>
      <c r="DL121" s="881">
        <v>5428561</v>
      </c>
      <c r="DM121" s="881"/>
      <c r="DN121" s="881"/>
      <c r="DO121" s="881"/>
      <c r="DP121" s="881"/>
      <c r="DQ121" s="881">
        <v>5322734</v>
      </c>
      <c r="DR121" s="881"/>
      <c r="DS121" s="881"/>
      <c r="DT121" s="881"/>
      <c r="DU121" s="881"/>
      <c r="DV121" s="858">
        <v>23.4</v>
      </c>
      <c r="DW121" s="858"/>
      <c r="DX121" s="858"/>
      <c r="DY121" s="858"/>
      <c r="DZ121" s="859"/>
    </row>
    <row r="122" spans="1:130" s="229" customFormat="1" ht="26.25" customHeight="1" x14ac:dyDescent="0.15">
      <c r="A122" s="884"/>
      <c r="B122" s="885"/>
      <c r="C122" s="879" t="s">
        <v>451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241</v>
      </c>
      <c r="AB122" s="844"/>
      <c r="AC122" s="844"/>
      <c r="AD122" s="844"/>
      <c r="AE122" s="845"/>
      <c r="AF122" s="846" t="s">
        <v>241</v>
      </c>
      <c r="AG122" s="844"/>
      <c r="AH122" s="844"/>
      <c r="AI122" s="844"/>
      <c r="AJ122" s="845"/>
      <c r="AK122" s="846" t="s">
        <v>241</v>
      </c>
      <c r="AL122" s="844"/>
      <c r="AM122" s="844"/>
      <c r="AN122" s="844"/>
      <c r="AO122" s="845"/>
      <c r="AP122" s="888" t="s">
        <v>241</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71340047</v>
      </c>
      <c r="BR122" s="909"/>
      <c r="BS122" s="909"/>
      <c r="BT122" s="909"/>
      <c r="BU122" s="909"/>
      <c r="BV122" s="909">
        <v>69549055</v>
      </c>
      <c r="BW122" s="909"/>
      <c r="BX122" s="909"/>
      <c r="BY122" s="909"/>
      <c r="BZ122" s="909"/>
      <c r="CA122" s="909">
        <v>67983372</v>
      </c>
      <c r="CB122" s="909"/>
      <c r="CC122" s="909"/>
      <c r="CD122" s="909"/>
      <c r="CE122" s="909"/>
      <c r="CF122" s="910">
        <v>298.89999999999998</v>
      </c>
      <c r="CG122" s="911"/>
      <c r="CH122" s="911"/>
      <c r="CI122" s="911"/>
      <c r="CJ122" s="911"/>
      <c r="CK122" s="933"/>
      <c r="CL122" s="919"/>
      <c r="CM122" s="919"/>
      <c r="CN122" s="919"/>
      <c r="CO122" s="920"/>
      <c r="CP122" s="899" t="s">
        <v>407</v>
      </c>
      <c r="CQ122" s="900"/>
      <c r="CR122" s="900"/>
      <c r="CS122" s="900"/>
      <c r="CT122" s="900"/>
      <c r="CU122" s="900"/>
      <c r="CV122" s="900"/>
      <c r="CW122" s="900"/>
      <c r="CX122" s="900"/>
      <c r="CY122" s="900"/>
      <c r="CZ122" s="900"/>
      <c r="DA122" s="900"/>
      <c r="DB122" s="900"/>
      <c r="DC122" s="900"/>
      <c r="DD122" s="900"/>
      <c r="DE122" s="900"/>
      <c r="DF122" s="901"/>
      <c r="DG122" s="880">
        <v>101186</v>
      </c>
      <c r="DH122" s="881"/>
      <c r="DI122" s="881"/>
      <c r="DJ122" s="881"/>
      <c r="DK122" s="881"/>
      <c r="DL122" s="881">
        <v>99621</v>
      </c>
      <c r="DM122" s="881"/>
      <c r="DN122" s="881"/>
      <c r="DO122" s="881"/>
      <c r="DP122" s="881"/>
      <c r="DQ122" s="881">
        <v>73555</v>
      </c>
      <c r="DR122" s="881"/>
      <c r="DS122" s="881"/>
      <c r="DT122" s="881"/>
      <c r="DU122" s="881"/>
      <c r="DV122" s="858">
        <v>0.3</v>
      </c>
      <c r="DW122" s="858"/>
      <c r="DX122" s="858"/>
      <c r="DY122" s="858"/>
      <c r="DZ122" s="859"/>
    </row>
    <row r="123" spans="1:130" s="229" customFormat="1" ht="26.25" customHeight="1" x14ac:dyDescent="0.15">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448</v>
      </c>
      <c r="AB123" s="844"/>
      <c r="AC123" s="844"/>
      <c r="AD123" s="844"/>
      <c r="AE123" s="845"/>
      <c r="AF123" s="846" t="s">
        <v>241</v>
      </c>
      <c r="AG123" s="844"/>
      <c r="AH123" s="844"/>
      <c r="AI123" s="844"/>
      <c r="AJ123" s="845"/>
      <c r="AK123" s="846" t="s">
        <v>448</v>
      </c>
      <c r="AL123" s="844"/>
      <c r="AM123" s="844"/>
      <c r="AN123" s="844"/>
      <c r="AO123" s="845"/>
      <c r="AP123" s="888" t="s">
        <v>241</v>
      </c>
      <c r="AQ123" s="889"/>
      <c r="AR123" s="889"/>
      <c r="AS123" s="889"/>
      <c r="AT123" s="890"/>
      <c r="AU123" s="950"/>
      <c r="AV123" s="951"/>
      <c r="AW123" s="951"/>
      <c r="AX123" s="951"/>
      <c r="AY123" s="951"/>
      <c r="AZ123" s="250" t="s">
        <v>184</v>
      </c>
      <c r="BA123" s="250"/>
      <c r="BB123" s="250"/>
      <c r="BC123" s="250"/>
      <c r="BD123" s="250"/>
      <c r="BE123" s="250"/>
      <c r="BF123" s="250"/>
      <c r="BG123" s="250"/>
      <c r="BH123" s="250"/>
      <c r="BI123" s="250"/>
      <c r="BJ123" s="250"/>
      <c r="BK123" s="250"/>
      <c r="BL123" s="250"/>
      <c r="BM123" s="250"/>
      <c r="BN123" s="250"/>
      <c r="BO123" s="941" t="s">
        <v>472</v>
      </c>
      <c r="BP123" s="942"/>
      <c r="BQ123" s="896">
        <v>86695061</v>
      </c>
      <c r="BR123" s="897"/>
      <c r="BS123" s="897"/>
      <c r="BT123" s="897"/>
      <c r="BU123" s="897"/>
      <c r="BV123" s="897">
        <v>83929002</v>
      </c>
      <c r="BW123" s="897"/>
      <c r="BX123" s="897"/>
      <c r="BY123" s="897"/>
      <c r="BZ123" s="897"/>
      <c r="CA123" s="897">
        <v>83576506</v>
      </c>
      <c r="CB123" s="897"/>
      <c r="CC123" s="897"/>
      <c r="CD123" s="897"/>
      <c r="CE123" s="897"/>
      <c r="CF123" s="812"/>
      <c r="CG123" s="813"/>
      <c r="CH123" s="813"/>
      <c r="CI123" s="813"/>
      <c r="CJ123" s="898"/>
      <c r="CK123" s="933"/>
      <c r="CL123" s="919"/>
      <c r="CM123" s="919"/>
      <c r="CN123" s="919"/>
      <c r="CO123" s="920"/>
      <c r="CP123" s="899" t="s">
        <v>412</v>
      </c>
      <c r="CQ123" s="900"/>
      <c r="CR123" s="900"/>
      <c r="CS123" s="900"/>
      <c r="CT123" s="900"/>
      <c r="CU123" s="900"/>
      <c r="CV123" s="900"/>
      <c r="CW123" s="900"/>
      <c r="CX123" s="900"/>
      <c r="CY123" s="900"/>
      <c r="CZ123" s="900"/>
      <c r="DA123" s="900"/>
      <c r="DB123" s="900"/>
      <c r="DC123" s="900"/>
      <c r="DD123" s="900"/>
      <c r="DE123" s="900"/>
      <c r="DF123" s="901"/>
      <c r="DG123" s="843">
        <v>28905</v>
      </c>
      <c r="DH123" s="844"/>
      <c r="DI123" s="844"/>
      <c r="DJ123" s="844"/>
      <c r="DK123" s="845"/>
      <c r="DL123" s="846">
        <v>23003</v>
      </c>
      <c r="DM123" s="844"/>
      <c r="DN123" s="844"/>
      <c r="DO123" s="844"/>
      <c r="DP123" s="845"/>
      <c r="DQ123" s="846">
        <v>15685</v>
      </c>
      <c r="DR123" s="844"/>
      <c r="DS123" s="844"/>
      <c r="DT123" s="844"/>
      <c r="DU123" s="845"/>
      <c r="DV123" s="888">
        <v>0.1</v>
      </c>
      <c r="DW123" s="889"/>
      <c r="DX123" s="889"/>
      <c r="DY123" s="889"/>
      <c r="DZ123" s="890"/>
    </row>
    <row r="124" spans="1:130" s="229" customFormat="1" ht="26.25" customHeight="1" thickBot="1" x14ac:dyDescent="0.2">
      <c r="A124" s="884"/>
      <c r="B124" s="885"/>
      <c r="C124" s="879" t="s">
        <v>460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241</v>
      </c>
      <c r="AB124" s="844"/>
      <c r="AC124" s="844"/>
      <c r="AD124" s="844"/>
      <c r="AE124" s="845"/>
      <c r="AF124" s="846" t="s">
        <v>448</v>
      </c>
      <c r="AG124" s="844"/>
      <c r="AH124" s="844"/>
      <c r="AI124" s="844"/>
      <c r="AJ124" s="845"/>
      <c r="AK124" s="846" t="s">
        <v>241</v>
      </c>
      <c r="AL124" s="844"/>
      <c r="AM124" s="844"/>
      <c r="AN124" s="844"/>
      <c r="AO124" s="845"/>
      <c r="AP124" s="888" t="s">
        <v>448</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107</v>
      </c>
      <c r="BR124" s="895"/>
      <c r="BS124" s="895"/>
      <c r="BT124" s="895"/>
      <c r="BU124" s="895"/>
      <c r="BV124" s="895">
        <v>105.3</v>
      </c>
      <c r="BW124" s="895"/>
      <c r="BX124" s="895"/>
      <c r="BY124" s="895"/>
      <c r="BZ124" s="895"/>
      <c r="CA124" s="895">
        <v>93.5</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v>28503475</v>
      </c>
      <c r="DH124" s="828"/>
      <c r="DI124" s="828"/>
      <c r="DJ124" s="828"/>
      <c r="DK124" s="829"/>
      <c r="DL124" s="830">
        <v>3883</v>
      </c>
      <c r="DM124" s="828"/>
      <c r="DN124" s="828"/>
      <c r="DO124" s="828"/>
      <c r="DP124" s="829"/>
      <c r="DQ124" s="830">
        <v>1824</v>
      </c>
      <c r="DR124" s="828"/>
      <c r="DS124" s="828"/>
      <c r="DT124" s="828"/>
      <c r="DU124" s="829"/>
      <c r="DV124" s="912">
        <v>0</v>
      </c>
      <c r="DW124" s="913"/>
      <c r="DX124" s="913"/>
      <c r="DY124" s="913"/>
      <c r="DZ124" s="914"/>
    </row>
    <row r="125" spans="1:130" s="229" customFormat="1" ht="26.25" customHeight="1" x14ac:dyDescent="0.15">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241</v>
      </c>
      <c r="AB125" s="844"/>
      <c r="AC125" s="844"/>
      <c r="AD125" s="844"/>
      <c r="AE125" s="845"/>
      <c r="AF125" s="846" t="s">
        <v>241</v>
      </c>
      <c r="AG125" s="844"/>
      <c r="AH125" s="844"/>
      <c r="AI125" s="844"/>
      <c r="AJ125" s="845"/>
      <c r="AK125" s="846" t="s">
        <v>448</v>
      </c>
      <c r="AL125" s="844"/>
      <c r="AM125" s="844"/>
      <c r="AN125" s="844"/>
      <c r="AO125" s="845"/>
      <c r="AP125" s="888" t="s">
        <v>241</v>
      </c>
      <c r="AQ125" s="889"/>
      <c r="AR125" s="889"/>
      <c r="AS125" s="889"/>
      <c r="AT125" s="890"/>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241</v>
      </c>
      <c r="DH125" s="906"/>
      <c r="DI125" s="906"/>
      <c r="DJ125" s="906"/>
      <c r="DK125" s="906"/>
      <c r="DL125" s="906" t="s">
        <v>448</v>
      </c>
      <c r="DM125" s="906"/>
      <c r="DN125" s="906"/>
      <c r="DO125" s="906"/>
      <c r="DP125" s="906"/>
      <c r="DQ125" s="906" t="s">
        <v>241</v>
      </c>
      <c r="DR125" s="906"/>
      <c r="DS125" s="906"/>
      <c r="DT125" s="906"/>
      <c r="DU125" s="906"/>
      <c r="DV125" s="907" t="s">
        <v>241</v>
      </c>
      <c r="DW125" s="907"/>
      <c r="DX125" s="907"/>
      <c r="DY125" s="907"/>
      <c r="DZ125" s="908"/>
    </row>
    <row r="126" spans="1:130" s="229" customFormat="1" ht="26.25" customHeight="1" thickBot="1" x14ac:dyDescent="0.2">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6558</v>
      </c>
      <c r="AB126" s="844"/>
      <c r="AC126" s="844"/>
      <c r="AD126" s="844"/>
      <c r="AE126" s="845"/>
      <c r="AF126" s="846">
        <v>4332</v>
      </c>
      <c r="AG126" s="844"/>
      <c r="AH126" s="844"/>
      <c r="AI126" s="844"/>
      <c r="AJ126" s="845"/>
      <c r="AK126" s="846">
        <v>3176</v>
      </c>
      <c r="AL126" s="844"/>
      <c r="AM126" s="844"/>
      <c r="AN126" s="844"/>
      <c r="AO126" s="845"/>
      <c r="AP126" s="888">
        <v>0</v>
      </c>
      <c r="AQ126" s="889"/>
      <c r="AR126" s="889"/>
      <c r="AS126" s="889"/>
      <c r="AT126" s="890"/>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t="s">
        <v>448</v>
      </c>
      <c r="DH126" s="881"/>
      <c r="DI126" s="881"/>
      <c r="DJ126" s="881"/>
      <c r="DK126" s="881"/>
      <c r="DL126" s="881" t="s">
        <v>448</v>
      </c>
      <c r="DM126" s="881"/>
      <c r="DN126" s="881"/>
      <c r="DO126" s="881"/>
      <c r="DP126" s="881"/>
      <c r="DQ126" s="881" t="s">
        <v>241</v>
      </c>
      <c r="DR126" s="881"/>
      <c r="DS126" s="881"/>
      <c r="DT126" s="881"/>
      <c r="DU126" s="881"/>
      <c r="DV126" s="858" t="s">
        <v>241</v>
      </c>
      <c r="DW126" s="858"/>
      <c r="DX126" s="858"/>
      <c r="DY126" s="858"/>
      <c r="DZ126" s="859"/>
    </row>
    <row r="127" spans="1:130" s="229" customFormat="1" ht="26.25" customHeight="1" x14ac:dyDescent="0.15">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712</v>
      </c>
      <c r="AB127" s="844"/>
      <c r="AC127" s="844"/>
      <c r="AD127" s="844"/>
      <c r="AE127" s="845"/>
      <c r="AF127" s="846">
        <v>1387</v>
      </c>
      <c r="AG127" s="844"/>
      <c r="AH127" s="844"/>
      <c r="AI127" s="844"/>
      <c r="AJ127" s="845"/>
      <c r="AK127" s="846">
        <v>2166</v>
      </c>
      <c r="AL127" s="844"/>
      <c r="AM127" s="844"/>
      <c r="AN127" s="844"/>
      <c r="AO127" s="845"/>
      <c r="AP127" s="888">
        <v>0</v>
      </c>
      <c r="AQ127" s="889"/>
      <c r="AR127" s="889"/>
      <c r="AS127" s="889"/>
      <c r="AT127" s="890"/>
      <c r="AU127" s="231"/>
      <c r="AV127" s="231"/>
      <c r="AW127" s="231"/>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31"/>
      <c r="CB127" s="231"/>
      <c r="CC127" s="231"/>
      <c r="CD127" s="254"/>
      <c r="CE127" s="254"/>
      <c r="CF127" s="254"/>
      <c r="CG127" s="231"/>
      <c r="CH127" s="231"/>
      <c r="CI127" s="231"/>
      <c r="CJ127" s="253"/>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241</v>
      </c>
      <c r="DH127" s="881"/>
      <c r="DI127" s="881"/>
      <c r="DJ127" s="881"/>
      <c r="DK127" s="881"/>
      <c r="DL127" s="881" t="s">
        <v>241</v>
      </c>
      <c r="DM127" s="881"/>
      <c r="DN127" s="881"/>
      <c r="DO127" s="881"/>
      <c r="DP127" s="881"/>
      <c r="DQ127" s="881" t="s">
        <v>241</v>
      </c>
      <c r="DR127" s="881"/>
      <c r="DS127" s="881"/>
      <c r="DT127" s="881"/>
      <c r="DU127" s="881"/>
      <c r="DV127" s="858" t="s">
        <v>241</v>
      </c>
      <c r="DW127" s="858"/>
      <c r="DX127" s="858"/>
      <c r="DY127" s="858"/>
      <c r="DZ127" s="859"/>
    </row>
    <row r="128" spans="1:130" s="229" customFormat="1" ht="26.25" customHeight="1" thickBot="1" x14ac:dyDescent="0.2">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v>194573</v>
      </c>
      <c r="AB128" s="865"/>
      <c r="AC128" s="865"/>
      <c r="AD128" s="865"/>
      <c r="AE128" s="866"/>
      <c r="AF128" s="867">
        <v>131570</v>
      </c>
      <c r="AG128" s="865"/>
      <c r="AH128" s="865"/>
      <c r="AI128" s="865"/>
      <c r="AJ128" s="866"/>
      <c r="AK128" s="867">
        <v>94632</v>
      </c>
      <c r="AL128" s="865"/>
      <c r="AM128" s="865"/>
      <c r="AN128" s="865"/>
      <c r="AO128" s="866"/>
      <c r="AP128" s="868"/>
      <c r="AQ128" s="869"/>
      <c r="AR128" s="869"/>
      <c r="AS128" s="869"/>
      <c r="AT128" s="870"/>
      <c r="AU128" s="231"/>
      <c r="AV128" s="231"/>
      <c r="AW128" s="231"/>
      <c r="AX128" s="871" t="s">
        <v>486</v>
      </c>
      <c r="AY128" s="872"/>
      <c r="AZ128" s="872"/>
      <c r="BA128" s="872"/>
      <c r="BB128" s="872"/>
      <c r="BC128" s="872"/>
      <c r="BD128" s="872"/>
      <c r="BE128" s="873"/>
      <c r="BF128" s="850" t="s">
        <v>241</v>
      </c>
      <c r="BG128" s="851"/>
      <c r="BH128" s="851"/>
      <c r="BI128" s="851"/>
      <c r="BJ128" s="851"/>
      <c r="BK128" s="851"/>
      <c r="BL128" s="874"/>
      <c r="BM128" s="850">
        <v>11.85</v>
      </c>
      <c r="BN128" s="851"/>
      <c r="BO128" s="851"/>
      <c r="BP128" s="851"/>
      <c r="BQ128" s="851"/>
      <c r="BR128" s="851"/>
      <c r="BS128" s="874"/>
      <c r="BT128" s="850">
        <v>20</v>
      </c>
      <c r="BU128" s="851"/>
      <c r="BV128" s="851"/>
      <c r="BW128" s="851"/>
      <c r="BX128" s="851"/>
      <c r="BY128" s="851"/>
      <c r="BZ128" s="852"/>
      <c r="CA128" s="254"/>
      <c r="CB128" s="254"/>
      <c r="CC128" s="254"/>
      <c r="CD128" s="254"/>
      <c r="CE128" s="254"/>
      <c r="CF128" s="254"/>
      <c r="CG128" s="231"/>
      <c r="CH128" s="231"/>
      <c r="CI128" s="231"/>
      <c r="CJ128" s="253"/>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v>13900</v>
      </c>
      <c r="DH128" s="855"/>
      <c r="DI128" s="855"/>
      <c r="DJ128" s="855"/>
      <c r="DK128" s="855"/>
      <c r="DL128" s="855">
        <v>8250</v>
      </c>
      <c r="DM128" s="855"/>
      <c r="DN128" s="855"/>
      <c r="DO128" s="855"/>
      <c r="DP128" s="855"/>
      <c r="DQ128" s="855">
        <v>8160</v>
      </c>
      <c r="DR128" s="855"/>
      <c r="DS128" s="855"/>
      <c r="DT128" s="855"/>
      <c r="DU128" s="855"/>
      <c r="DV128" s="856">
        <v>0</v>
      </c>
      <c r="DW128" s="856"/>
      <c r="DX128" s="856"/>
      <c r="DY128" s="856"/>
      <c r="DZ128" s="857"/>
    </row>
    <row r="129" spans="1:131" s="229"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27929614</v>
      </c>
      <c r="AB129" s="844"/>
      <c r="AC129" s="844"/>
      <c r="AD129" s="844"/>
      <c r="AE129" s="845"/>
      <c r="AF129" s="846">
        <v>28121965</v>
      </c>
      <c r="AG129" s="844"/>
      <c r="AH129" s="844"/>
      <c r="AI129" s="844"/>
      <c r="AJ129" s="845"/>
      <c r="AK129" s="846">
        <v>29040177</v>
      </c>
      <c r="AL129" s="844"/>
      <c r="AM129" s="844"/>
      <c r="AN129" s="844"/>
      <c r="AO129" s="845"/>
      <c r="AP129" s="847"/>
      <c r="AQ129" s="848"/>
      <c r="AR129" s="848"/>
      <c r="AS129" s="848"/>
      <c r="AT129" s="849"/>
      <c r="AU129" s="232"/>
      <c r="AV129" s="232"/>
      <c r="AW129" s="232"/>
      <c r="AX129" s="815" t="s">
        <v>489</v>
      </c>
      <c r="AY129" s="816"/>
      <c r="AZ129" s="816"/>
      <c r="BA129" s="816"/>
      <c r="BB129" s="816"/>
      <c r="BC129" s="816"/>
      <c r="BD129" s="816"/>
      <c r="BE129" s="817"/>
      <c r="BF129" s="834" t="s">
        <v>448</v>
      </c>
      <c r="BG129" s="835"/>
      <c r="BH129" s="835"/>
      <c r="BI129" s="835"/>
      <c r="BJ129" s="835"/>
      <c r="BK129" s="835"/>
      <c r="BL129" s="836"/>
      <c r="BM129" s="834">
        <v>16.850000000000001</v>
      </c>
      <c r="BN129" s="835"/>
      <c r="BO129" s="835"/>
      <c r="BP129" s="835"/>
      <c r="BQ129" s="835"/>
      <c r="BR129" s="835"/>
      <c r="BS129" s="836"/>
      <c r="BT129" s="834">
        <v>30</v>
      </c>
      <c r="BU129" s="835"/>
      <c r="BV129" s="835"/>
      <c r="BW129" s="835"/>
      <c r="BX129" s="835"/>
      <c r="BY129" s="835"/>
      <c r="BZ129" s="837"/>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838" t="s">
        <v>490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491</v>
      </c>
      <c r="X130" s="841"/>
      <c r="Y130" s="841"/>
      <c r="Z130" s="842"/>
      <c r="AA130" s="843">
        <v>6373847</v>
      </c>
      <c r="AB130" s="844"/>
      <c r="AC130" s="844"/>
      <c r="AD130" s="844"/>
      <c r="AE130" s="845"/>
      <c r="AF130" s="846">
        <v>6209177</v>
      </c>
      <c r="AG130" s="844"/>
      <c r="AH130" s="844"/>
      <c r="AI130" s="844"/>
      <c r="AJ130" s="845"/>
      <c r="AK130" s="846">
        <v>6297455</v>
      </c>
      <c r="AL130" s="844"/>
      <c r="AM130" s="844"/>
      <c r="AN130" s="844"/>
      <c r="AO130" s="845"/>
      <c r="AP130" s="847"/>
      <c r="AQ130" s="848"/>
      <c r="AR130" s="848"/>
      <c r="AS130" s="848"/>
      <c r="AT130" s="849"/>
      <c r="AU130" s="232"/>
      <c r="AV130" s="232"/>
      <c r="AW130" s="232"/>
      <c r="AX130" s="815" t="s">
        <v>492</v>
      </c>
      <c r="AY130" s="816"/>
      <c r="AZ130" s="816"/>
      <c r="BA130" s="816"/>
      <c r="BB130" s="816"/>
      <c r="BC130" s="816"/>
      <c r="BD130" s="816"/>
      <c r="BE130" s="817"/>
      <c r="BF130" s="818">
        <v>10.7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493</v>
      </c>
      <c r="X131" s="825"/>
      <c r="Y131" s="825"/>
      <c r="Z131" s="826"/>
      <c r="AA131" s="827">
        <v>21555767</v>
      </c>
      <c r="AB131" s="828"/>
      <c r="AC131" s="828"/>
      <c r="AD131" s="828"/>
      <c r="AE131" s="829"/>
      <c r="AF131" s="830">
        <v>21912788</v>
      </c>
      <c r="AG131" s="828"/>
      <c r="AH131" s="828"/>
      <c r="AI131" s="828"/>
      <c r="AJ131" s="829"/>
      <c r="AK131" s="830">
        <v>22742722</v>
      </c>
      <c r="AL131" s="828"/>
      <c r="AM131" s="828"/>
      <c r="AN131" s="828"/>
      <c r="AO131" s="829"/>
      <c r="AP131" s="831"/>
      <c r="AQ131" s="832"/>
      <c r="AR131" s="832"/>
      <c r="AS131" s="832"/>
      <c r="AT131" s="833"/>
      <c r="AU131" s="232"/>
      <c r="AV131" s="232"/>
      <c r="AW131" s="232"/>
      <c r="AX131" s="793" t="s">
        <v>494</v>
      </c>
      <c r="AY131" s="794"/>
      <c r="AZ131" s="794"/>
      <c r="BA131" s="794"/>
      <c r="BB131" s="794"/>
      <c r="BC131" s="794"/>
      <c r="BD131" s="794"/>
      <c r="BE131" s="795"/>
      <c r="BF131" s="796">
        <v>93.5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802" t="s">
        <v>495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496</v>
      </c>
      <c r="W132" s="806"/>
      <c r="X132" s="806"/>
      <c r="Y132" s="806"/>
      <c r="Z132" s="807"/>
      <c r="AA132" s="808">
        <v>10.558520140000001</v>
      </c>
      <c r="AB132" s="809"/>
      <c r="AC132" s="809"/>
      <c r="AD132" s="809"/>
      <c r="AE132" s="810"/>
      <c r="AF132" s="811">
        <v>10.262135519999999</v>
      </c>
      <c r="AG132" s="809"/>
      <c r="AH132" s="809"/>
      <c r="AI132" s="809"/>
      <c r="AJ132" s="810"/>
      <c r="AK132" s="811">
        <v>11.547606310000001</v>
      </c>
      <c r="AL132" s="809"/>
      <c r="AM132" s="809"/>
      <c r="AN132" s="809"/>
      <c r="AO132" s="810"/>
      <c r="AP132" s="812"/>
      <c r="AQ132" s="813"/>
      <c r="AR132" s="813"/>
      <c r="AS132" s="813"/>
      <c r="AT132" s="814"/>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497</v>
      </c>
      <c r="W133" s="785"/>
      <c r="X133" s="785"/>
      <c r="Y133" s="785"/>
      <c r="Z133" s="786"/>
      <c r="AA133" s="787">
        <v>10.7</v>
      </c>
      <c r="AB133" s="788"/>
      <c r="AC133" s="788"/>
      <c r="AD133" s="788"/>
      <c r="AE133" s="789"/>
      <c r="AF133" s="787">
        <v>10.6</v>
      </c>
      <c r="AG133" s="788"/>
      <c r="AH133" s="788"/>
      <c r="AI133" s="788"/>
      <c r="AJ133" s="789"/>
      <c r="AK133" s="787">
        <v>10.7</v>
      </c>
      <c r="AL133" s="788"/>
      <c r="AM133" s="788"/>
      <c r="AN133" s="788"/>
      <c r="AO133" s="789"/>
      <c r="AP133" s="790"/>
      <c r="AQ133" s="791"/>
      <c r="AR133" s="791"/>
      <c r="AS133" s="791"/>
      <c r="AT133" s="792"/>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REkRtYhtS+EabdWC0S/pmGR2Ppc0ImNll69kS0mNGwMducfqRs1/RngWmJ0nDrQAnjbENT+rz14gmOVPfN92AQ==" saltValue="MRI3LE8roDnLSiVaQwUI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498</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7fO+3rn+h8QBcCfop3eynCrhNJ4ewUvRTK9nUsMTJzzb0fNKoAJsN8xn+nl4Dc3Sq7wQqcZsnS0ClkpQru+vUw==" saltValue="Onlv2dot9yxtfRirS6Zl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ETHnFJ257U5Dk5mMmVbdiBUhiqe0JKmTmXEno1m4QFYkkRDgMZAhu8CzirPVFsYMKYKhpubQfvZED/UTmFfyw==" saltValue="bmoTccEKOr72vT5pUTcj+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499</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500</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82" t="s">
        <v>501</v>
      </c>
      <c r="AP7" s="271"/>
      <c r="AQ7" s="272" t="s">
        <v>502</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3"/>
      <c r="AP8" s="277" t="s">
        <v>503</v>
      </c>
      <c r="AQ8" s="278" t="s">
        <v>504</v>
      </c>
      <c r="AR8" s="279" t="s">
        <v>505</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94" t="s">
        <v>506</v>
      </c>
      <c r="AL9" s="1195"/>
      <c r="AM9" s="1195"/>
      <c r="AN9" s="1196"/>
      <c r="AO9" s="280">
        <v>7809528</v>
      </c>
      <c r="AP9" s="280">
        <v>105618</v>
      </c>
      <c r="AQ9" s="281">
        <v>85700</v>
      </c>
      <c r="AR9" s="282">
        <v>23.2</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94" t="s">
        <v>507</v>
      </c>
      <c r="AL10" s="1195"/>
      <c r="AM10" s="1195"/>
      <c r="AN10" s="1196"/>
      <c r="AO10" s="283">
        <v>149036</v>
      </c>
      <c r="AP10" s="283">
        <v>2016</v>
      </c>
      <c r="AQ10" s="284">
        <v>7424</v>
      </c>
      <c r="AR10" s="285">
        <v>-72.8</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94" t="s">
        <v>508</v>
      </c>
      <c r="AL11" s="1195"/>
      <c r="AM11" s="1195"/>
      <c r="AN11" s="1196"/>
      <c r="AO11" s="283" t="s">
        <v>509</v>
      </c>
      <c r="AP11" s="283" t="s">
        <v>509</v>
      </c>
      <c r="AQ11" s="284">
        <v>1613</v>
      </c>
      <c r="AR11" s="285" t="s">
        <v>509</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94" t="s">
        <v>510</v>
      </c>
      <c r="AL12" s="1195"/>
      <c r="AM12" s="1195"/>
      <c r="AN12" s="1196"/>
      <c r="AO12" s="283" t="s">
        <v>509</v>
      </c>
      <c r="AP12" s="283" t="s">
        <v>509</v>
      </c>
      <c r="AQ12" s="284">
        <v>12</v>
      </c>
      <c r="AR12" s="285" t="s">
        <v>509</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94" t="s">
        <v>511</v>
      </c>
      <c r="AL13" s="1195"/>
      <c r="AM13" s="1195"/>
      <c r="AN13" s="1196"/>
      <c r="AO13" s="283">
        <v>68671</v>
      </c>
      <c r="AP13" s="283">
        <v>929</v>
      </c>
      <c r="AQ13" s="284">
        <v>3153</v>
      </c>
      <c r="AR13" s="285">
        <v>-70.5</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94" t="s">
        <v>512</v>
      </c>
      <c r="AL14" s="1195"/>
      <c r="AM14" s="1195"/>
      <c r="AN14" s="1196"/>
      <c r="AO14" s="283">
        <v>212789</v>
      </c>
      <c r="AP14" s="283">
        <v>2878</v>
      </c>
      <c r="AQ14" s="284">
        <v>1845</v>
      </c>
      <c r="AR14" s="285">
        <v>56</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97" t="s">
        <v>513</v>
      </c>
      <c r="AL15" s="1198"/>
      <c r="AM15" s="1198"/>
      <c r="AN15" s="1199"/>
      <c r="AO15" s="283">
        <v>-601666</v>
      </c>
      <c r="AP15" s="283">
        <v>-8137</v>
      </c>
      <c r="AQ15" s="284">
        <v>-6635</v>
      </c>
      <c r="AR15" s="285">
        <v>22.6</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97" t="s">
        <v>184</v>
      </c>
      <c r="AL16" s="1198"/>
      <c r="AM16" s="1198"/>
      <c r="AN16" s="1199"/>
      <c r="AO16" s="283">
        <v>7638358</v>
      </c>
      <c r="AP16" s="283">
        <v>103303</v>
      </c>
      <c r="AQ16" s="284">
        <v>93111</v>
      </c>
      <c r="AR16" s="285">
        <v>10.9</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514</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515</v>
      </c>
      <c r="AP20" s="292" t="s">
        <v>516</v>
      </c>
      <c r="AQ20" s="293" t="s">
        <v>517</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200" t="s">
        <v>518</v>
      </c>
      <c r="AL21" s="1201"/>
      <c r="AM21" s="1201"/>
      <c r="AN21" s="1202"/>
      <c r="AO21" s="296">
        <v>11.67</v>
      </c>
      <c r="AP21" s="297">
        <v>8.58</v>
      </c>
      <c r="AQ21" s="298">
        <v>3.09</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200" t="s">
        <v>519</v>
      </c>
      <c r="AL22" s="1201"/>
      <c r="AM22" s="1201"/>
      <c r="AN22" s="1202"/>
      <c r="AO22" s="301">
        <v>96.3</v>
      </c>
      <c r="AP22" s="302">
        <v>97.7</v>
      </c>
      <c r="AQ22" s="303">
        <v>-1.4</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93" t="s">
        <v>520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6"/>
    </row>
    <row r="27" spans="1:46" x14ac:dyDescent="0.15">
      <c r="A27" s="308"/>
      <c r="AO27" s="261"/>
      <c r="AP27" s="261"/>
      <c r="AQ27" s="261"/>
      <c r="AR27" s="261"/>
      <c r="AS27" s="261"/>
      <c r="AT27" s="261"/>
    </row>
    <row r="28" spans="1:46" ht="17.25" x14ac:dyDescent="0.15">
      <c r="A28" s="262" t="s">
        <v>521</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522</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82" t="s">
        <v>501</v>
      </c>
      <c r="AP30" s="271"/>
      <c r="AQ30" s="272" t="s">
        <v>502</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3"/>
      <c r="AP31" s="277" t="s">
        <v>503</v>
      </c>
      <c r="AQ31" s="278" t="s">
        <v>504</v>
      </c>
      <c r="AR31" s="279" t="s">
        <v>505</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84" t="s">
        <v>523</v>
      </c>
      <c r="AL32" s="1185"/>
      <c r="AM32" s="1185"/>
      <c r="AN32" s="1186"/>
      <c r="AO32" s="311">
        <v>6505363</v>
      </c>
      <c r="AP32" s="311">
        <v>87980</v>
      </c>
      <c r="AQ32" s="312">
        <v>61596</v>
      </c>
      <c r="AR32" s="313">
        <v>42.8</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84" t="s">
        <v>524</v>
      </c>
      <c r="AL33" s="1185"/>
      <c r="AM33" s="1185"/>
      <c r="AN33" s="1186"/>
      <c r="AO33" s="311" t="s">
        <v>509</v>
      </c>
      <c r="AP33" s="311" t="s">
        <v>509</v>
      </c>
      <c r="AQ33" s="312" t="s">
        <v>509</v>
      </c>
      <c r="AR33" s="313" t="s">
        <v>509</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84" t="s">
        <v>525</v>
      </c>
      <c r="AL34" s="1185"/>
      <c r="AM34" s="1185"/>
      <c r="AN34" s="1186"/>
      <c r="AO34" s="311" t="s">
        <v>509</v>
      </c>
      <c r="AP34" s="311" t="s">
        <v>509</v>
      </c>
      <c r="AQ34" s="312">
        <v>3</v>
      </c>
      <c r="AR34" s="313" t="s">
        <v>509</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84" t="s">
        <v>526</v>
      </c>
      <c r="AL35" s="1185"/>
      <c r="AM35" s="1185"/>
      <c r="AN35" s="1186"/>
      <c r="AO35" s="311">
        <v>2474696</v>
      </c>
      <c r="AP35" s="311">
        <v>33469</v>
      </c>
      <c r="AQ35" s="312">
        <v>14651</v>
      </c>
      <c r="AR35" s="313">
        <v>128.4</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84" t="s">
        <v>527</v>
      </c>
      <c r="AL36" s="1185"/>
      <c r="AM36" s="1185"/>
      <c r="AN36" s="1186"/>
      <c r="AO36" s="311">
        <v>32828</v>
      </c>
      <c r="AP36" s="311">
        <v>444</v>
      </c>
      <c r="AQ36" s="312">
        <v>1794</v>
      </c>
      <c r="AR36" s="313">
        <v>-75.3</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84" t="s">
        <v>528</v>
      </c>
      <c r="AL37" s="1185"/>
      <c r="AM37" s="1185"/>
      <c r="AN37" s="1186"/>
      <c r="AO37" s="311">
        <v>5342</v>
      </c>
      <c r="AP37" s="311">
        <v>72</v>
      </c>
      <c r="AQ37" s="312">
        <v>505</v>
      </c>
      <c r="AR37" s="313">
        <v>-85.7</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87" t="s">
        <v>529</v>
      </c>
      <c r="AL38" s="1188"/>
      <c r="AM38" s="1188"/>
      <c r="AN38" s="1189"/>
      <c r="AO38" s="314">
        <v>98</v>
      </c>
      <c r="AP38" s="314">
        <v>1</v>
      </c>
      <c r="AQ38" s="315">
        <v>1</v>
      </c>
      <c r="AR38" s="303">
        <v>0</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87" t="s">
        <v>530</v>
      </c>
      <c r="AL39" s="1188"/>
      <c r="AM39" s="1188"/>
      <c r="AN39" s="1189"/>
      <c r="AO39" s="311">
        <v>-94632</v>
      </c>
      <c r="AP39" s="311">
        <v>-1280</v>
      </c>
      <c r="AQ39" s="312">
        <v>-3020</v>
      </c>
      <c r="AR39" s="313">
        <v>-57.6</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84" t="s">
        <v>531</v>
      </c>
      <c r="AL40" s="1185"/>
      <c r="AM40" s="1185"/>
      <c r="AN40" s="1186"/>
      <c r="AO40" s="311">
        <v>-6297455</v>
      </c>
      <c r="AP40" s="311">
        <v>-85169</v>
      </c>
      <c r="AQ40" s="312">
        <v>-54563</v>
      </c>
      <c r="AR40" s="313">
        <v>56.1</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90" t="s">
        <v>296</v>
      </c>
      <c r="AL41" s="1191"/>
      <c r="AM41" s="1191"/>
      <c r="AN41" s="1192"/>
      <c r="AO41" s="311">
        <v>2626240</v>
      </c>
      <c r="AP41" s="311">
        <v>35518</v>
      </c>
      <c r="AQ41" s="312">
        <v>20967</v>
      </c>
      <c r="AR41" s="313">
        <v>69.400000000000006</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532</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533</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534</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77" t="s">
        <v>501</v>
      </c>
      <c r="AN49" s="1179" t="s">
        <v>535</v>
      </c>
      <c r="AO49" s="1180"/>
      <c r="AP49" s="1180"/>
      <c r="AQ49" s="1180"/>
      <c r="AR49" s="1181"/>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78"/>
      <c r="AN50" s="327" t="s">
        <v>536</v>
      </c>
      <c r="AO50" s="328" t="s">
        <v>537</v>
      </c>
      <c r="AP50" s="329" t="s">
        <v>538</v>
      </c>
      <c r="AQ50" s="330" t="s">
        <v>539</v>
      </c>
      <c r="AR50" s="331" t="s">
        <v>540</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541</v>
      </c>
      <c r="AL51" s="324"/>
      <c r="AM51" s="332">
        <v>8905027</v>
      </c>
      <c r="AN51" s="333">
        <v>113433</v>
      </c>
      <c r="AO51" s="334">
        <v>32.5</v>
      </c>
      <c r="AP51" s="335">
        <v>70615</v>
      </c>
      <c r="AQ51" s="336">
        <v>4.9000000000000004</v>
      </c>
      <c r="AR51" s="337">
        <v>27.6</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542</v>
      </c>
      <c r="AM52" s="340">
        <v>5743231</v>
      </c>
      <c r="AN52" s="341">
        <v>73158</v>
      </c>
      <c r="AO52" s="342">
        <v>39.5</v>
      </c>
      <c r="AP52" s="343">
        <v>37382</v>
      </c>
      <c r="AQ52" s="344">
        <v>-1.9</v>
      </c>
      <c r="AR52" s="345">
        <v>41.4</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543</v>
      </c>
      <c r="AL53" s="324"/>
      <c r="AM53" s="332">
        <v>7358856</v>
      </c>
      <c r="AN53" s="333">
        <v>95190</v>
      </c>
      <c r="AO53" s="334">
        <v>-16.100000000000001</v>
      </c>
      <c r="AP53" s="335">
        <v>69185</v>
      </c>
      <c r="AQ53" s="336">
        <v>-2</v>
      </c>
      <c r="AR53" s="337">
        <v>-14.1</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542</v>
      </c>
      <c r="AM54" s="340">
        <v>4865718</v>
      </c>
      <c r="AN54" s="341">
        <v>62940</v>
      </c>
      <c r="AO54" s="342">
        <v>-14</v>
      </c>
      <c r="AP54" s="343">
        <v>38519</v>
      </c>
      <c r="AQ54" s="344">
        <v>3</v>
      </c>
      <c r="AR54" s="345">
        <v>-17</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544</v>
      </c>
      <c r="AL55" s="324"/>
      <c r="AM55" s="332">
        <v>6453224</v>
      </c>
      <c r="AN55" s="333">
        <v>84707</v>
      </c>
      <c r="AO55" s="334">
        <v>-11</v>
      </c>
      <c r="AP55" s="335">
        <v>70166</v>
      </c>
      <c r="AQ55" s="336">
        <v>1.4</v>
      </c>
      <c r="AR55" s="337">
        <v>-12.4</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542</v>
      </c>
      <c r="AM56" s="340">
        <v>2523294</v>
      </c>
      <c r="AN56" s="341">
        <v>33121</v>
      </c>
      <c r="AO56" s="342">
        <v>-47.4</v>
      </c>
      <c r="AP56" s="343">
        <v>36115</v>
      </c>
      <c r="AQ56" s="344">
        <v>-6.2</v>
      </c>
      <c r="AR56" s="345">
        <v>-41.2</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545</v>
      </c>
      <c r="AL57" s="324"/>
      <c r="AM57" s="332">
        <v>7246172</v>
      </c>
      <c r="AN57" s="333">
        <v>96564</v>
      </c>
      <c r="AO57" s="334">
        <v>14</v>
      </c>
      <c r="AP57" s="335">
        <v>70329</v>
      </c>
      <c r="AQ57" s="336">
        <v>0.2</v>
      </c>
      <c r="AR57" s="337">
        <v>13.8</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542</v>
      </c>
      <c r="AM58" s="340">
        <v>3173608</v>
      </c>
      <c r="AN58" s="341">
        <v>42292</v>
      </c>
      <c r="AO58" s="342">
        <v>27.7</v>
      </c>
      <c r="AP58" s="343">
        <v>39403</v>
      </c>
      <c r="AQ58" s="344">
        <v>9.1</v>
      </c>
      <c r="AR58" s="345">
        <v>18.600000000000001</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546</v>
      </c>
      <c r="AL59" s="324"/>
      <c r="AM59" s="332">
        <v>6945895</v>
      </c>
      <c r="AN59" s="333">
        <v>93938</v>
      </c>
      <c r="AO59" s="334">
        <v>-2.7</v>
      </c>
      <c r="AP59" s="335">
        <v>71871</v>
      </c>
      <c r="AQ59" s="336">
        <v>2.2000000000000002</v>
      </c>
      <c r="AR59" s="337">
        <v>-4.9000000000000004</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542</v>
      </c>
      <c r="AM60" s="340">
        <v>3515897</v>
      </c>
      <c r="AN60" s="341">
        <v>47550</v>
      </c>
      <c r="AO60" s="342">
        <v>12.4</v>
      </c>
      <c r="AP60" s="343">
        <v>38232</v>
      </c>
      <c r="AQ60" s="344">
        <v>-3</v>
      </c>
      <c r="AR60" s="345">
        <v>15.4</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547</v>
      </c>
      <c r="AL61" s="346"/>
      <c r="AM61" s="347">
        <v>7381835</v>
      </c>
      <c r="AN61" s="348">
        <v>96766</v>
      </c>
      <c r="AO61" s="349">
        <v>3.3</v>
      </c>
      <c r="AP61" s="350">
        <v>70433</v>
      </c>
      <c r="AQ61" s="351">
        <v>1.3</v>
      </c>
      <c r="AR61" s="337">
        <v>2</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542</v>
      </c>
      <c r="AM62" s="340">
        <v>3964350</v>
      </c>
      <c r="AN62" s="341">
        <v>51812</v>
      </c>
      <c r="AO62" s="342">
        <v>3.6</v>
      </c>
      <c r="AP62" s="343">
        <v>37930</v>
      </c>
      <c r="AQ62" s="344">
        <v>0.2</v>
      </c>
      <c r="AR62" s="345">
        <v>3.4</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HIUB3aIP9N+IXkTVBnuLxmrsQNIX6PmtbQoZiEeHytOQqkY+kH74BAo3pnr1zsC123BunBVSr2tRkADOUkec5Q==" saltValue="Ym1d4qr+3Ei0HsTE60bX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549</v>
      </c>
    </row>
    <row r="121" spans="125:125" ht="13.5" hidden="1" customHeight="1" x14ac:dyDescent="0.15">
      <c r="DU121" s="258"/>
    </row>
  </sheetData>
  <sheetProtection algorithmName="SHA-512" hashValue="XH+ICK3QfZedshOjHY7OPwc7lJyvQYnqkZH1CurGj9UtE8rglSQ03AseScdT/TtvyW5Etnyt0ITYnUI4V/t07Q==" saltValue="Esc62rUKT5YF5tVgebep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sheetData>
  <sheetProtection algorithmName="SHA-512" hashValue="NZVnzk+hoGyefhY9OThoNeBqHyGGATl6Gx21W4kaqYq3BvGcZJSJweI3Jp+d2Ch0ESo27hhjCqbWKGj6t8KEkw==" saltValue="MbEwCxtUvQrwnEJeyKHg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9.89</v>
      </c>
      <c r="G47" s="12">
        <v>10.01</v>
      </c>
      <c r="H47" s="12">
        <v>10.28</v>
      </c>
      <c r="I47" s="12">
        <v>9.19</v>
      </c>
      <c r="J47" s="13">
        <v>14.92</v>
      </c>
    </row>
    <row r="48" spans="2:10" ht="57.75" customHeight="1" x14ac:dyDescent="0.15">
      <c r="B48" s="14"/>
      <c r="C48" s="1205" t="s">
        <v>4</v>
      </c>
      <c r="D48" s="1205"/>
      <c r="E48" s="1206"/>
      <c r="F48" s="15">
        <v>7.25</v>
      </c>
      <c r="G48" s="16">
        <v>6.81</v>
      </c>
      <c r="H48" s="16">
        <v>6.01</v>
      </c>
      <c r="I48" s="16">
        <v>6.02</v>
      </c>
      <c r="J48" s="17">
        <v>1.07</v>
      </c>
    </row>
    <row r="49" spans="2:10" ht="57.75" customHeight="1" thickBot="1" x14ac:dyDescent="0.2">
      <c r="B49" s="18"/>
      <c r="C49" s="1207" t="s">
        <v>5</v>
      </c>
      <c r="D49" s="1207"/>
      <c r="E49" s="1208"/>
      <c r="F49" s="19" t="s">
        <v>556</v>
      </c>
      <c r="G49" s="20">
        <v>1.6</v>
      </c>
      <c r="H49" s="20" t="s">
        <v>557</v>
      </c>
      <c r="I49" s="20" t="s">
        <v>558</v>
      </c>
      <c r="J49" s="21">
        <v>1.27</v>
      </c>
    </row>
    <row r="50" spans="2:10" x14ac:dyDescent="0.15"/>
  </sheetData>
  <sheetProtection algorithmName="SHA-512" hashValue="fBatwW38SIfpH0aBX3kpy9RocgDQROU4B85uk+hph1aNLspog02ZBzrUo+7yAiqT6aNsrV3AjnHJtNpMP+vKOw==" saltValue="rzOtgAQU04DHKYk3H6N5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鈴木　隼汰</cp:lastModifiedBy>
  <cp:lastPrinted>2023-10-02T00:44:23Z</cp:lastPrinted>
  <dcterms:created xsi:type="dcterms:W3CDTF">2023-03-17T04:58:30Z</dcterms:created>
  <dcterms:modified xsi:type="dcterms:W3CDTF">2023-10-04T00:33:32Z</dcterms:modified>
</cp:coreProperties>
</file>