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yhhpfi01\由利本荘市\1000000000-市長部局\1005000000-総務部\1005100000-財政課\移行\16 財政状況公開(・財政状況資料集財政状況一覧表・財政比較分析表）\財政状況資料集（H22決算～）\H29決算\13．追加調査（公会計部分）\6．確認事項に対する回答②\"/>
    </mc:Choice>
  </mc:AlternateContent>
  <xr:revisionPtr revIDLastSave="0" documentId="13_ncr:1_{DE44C17E-CC57-4574-8C97-5F2F83125A28}" xr6:coauthVersionLast="36" xr6:coauthVersionMax="36" xr10:uidLastSave="{00000000-0000-0000-0000-000000000000}"/>
  <bookViews>
    <workbookView xWindow="0" yWindow="0" windowWidth="15360" windowHeight="7635" tabRatio="82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BE37" i="10"/>
  <c r="AM37" i="10"/>
  <c r="U37" i="10"/>
  <c r="AM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C38" i="10" s="1"/>
  <c r="U34" i="10"/>
  <c r="U35" i="10" s="1"/>
  <c r="U36" i="10" s="1"/>
  <c r="AM34" i="10" l="1"/>
  <c r="AM35" i="10" s="1"/>
  <c r="BE34" i="10"/>
  <c r="BE35" i="10" s="1"/>
  <c r="BE36" i="10" s="1"/>
  <c r="BW34" i="10" l="1"/>
  <c r="BW35" i="10" s="1"/>
  <c r="BW36" i="10" s="1"/>
  <c r="BW37" i="10" s="1"/>
  <c r="BW38" i="10" s="1"/>
  <c r="BW39" i="10" s="1"/>
  <c r="BW40" i="10" s="1"/>
  <c r="BW41" i="10" s="1"/>
  <c r="CO34" i="10" l="1"/>
  <c r="CO35" i="10" s="1"/>
  <c r="CO36" i="10" s="1"/>
  <c r="CO37" i="10" s="1"/>
  <c r="CO38" i="10" s="1"/>
  <c r="CO39" i="10" s="1"/>
  <c r="CO40" i="10" s="1"/>
  <c r="CO41" i="10" s="1"/>
  <c r="CO42" i="10" s="1"/>
</calcChain>
</file>

<file path=xl/sharedStrings.xml><?xml version="1.0" encoding="utf-8"?>
<sst xmlns="http://schemas.openxmlformats.org/spreadsheetml/2006/main" count="1099" uniqueCount="604">
  <si>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</si>
  <si>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</si>
  <si>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</si>
  <si>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</si>
  <si>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</si>
  <si>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</si>
  <si>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</si>
  <si>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</si>
  <si>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</si>
  <si>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</si>
  <si>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</si>
  <si>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</si>
  <si>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</si>
  <si>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</si>
  <si>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</si>
  <si>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</si>
  <si>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</si>
  <si>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</si>
  <si>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</si>
  <si>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</si>
  <si>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</si>
  <si>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</si>
  <si>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</si>
  <si>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</si>
  <si>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</si>
  <si>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</si>
  <si>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</si>
  <si>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</si>
  <si>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</si>
  <si>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</si>
  <si>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</si>
  <si>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</si>
  <si>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</si>
  <si>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</si>
  <si>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</si>
  <si>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</si>
  <si>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</si>
  <si>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</si>
  <si>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</si>
  <si>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</si>
  <si>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</si>
  <si>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</si>
  <si>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</si>
  <si>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</si>
  <si>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</si>
  <si>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</si>
  <si>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</si>
  <si>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</si>
  <si>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</si>
  <si>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</si>
  <si>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</si>
  <si>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</si>
  <si>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</si>
  <si>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</si>
  <si>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</si>
  <si>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</si>
  <si>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</si>
  <si>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</si>
  <si>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</si>
  <si>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</si>
  <si>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</si>
  <si>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</si>
  <si>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</si>
  <si>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</si>
  <si>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</si>
  <si>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</si>
  <si>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</si>
  <si>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</si>
  <si>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</si>
  <si>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</si>
  <si>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</si>
  <si>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</si>
  <si>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</si>
  <si>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</si>
  <si>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</si>
  <si>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</si>
  <si>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</si>
  <si>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</si>
  <si>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</si>
  <si>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</si>
  <si>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</si>
  <si>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</si>
  <si>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</si>
  <si>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</si>
  <si>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</si>
  <si>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</si>
  <si>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</si>
  <si>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</si>
  <si>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</si>
  <si>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</si>
  <si>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</si>
  <si>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由利本荘市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</si>
  <si>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</si>
  <si>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</si>
  <si>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</si>
  <si>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</si>
  <si>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</si>
  <si>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</si>
  <si>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</si>
  <si>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</si>
  <si>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</si>
  <si>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</si>
  <si>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</si>
  <si>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</si>
  <si>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</si>
  <si>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</si>
  <si>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</si>
  <si>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</si>
  <si>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</si>
  <si>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</si>
  <si>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</si>
  <si>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</si>
  <si>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</si>
  <si>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</si>
  <si>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</si>
  <si>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</si>
  <si>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</si>
  <si>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</si>
  <si>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</si>
  <si>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</si>
  <si>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</si>
  <si>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</si>
  <si>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</si>
  <si>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</si>
  <si>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</si>
  <si>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</si>
  <si>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</si>
  <si>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</si>
  <si>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</si>
  <si>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</si>
  <si>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</si>
  <si>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</si>
  <si>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</si>
  <si>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</si>
  <si>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</si>
  <si>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</si>
  <si>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</si>
  <si>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</si>
  <si>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</si>
  <si>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</si>
  <si>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</si>
  <si>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</si>
  <si>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</si>
  <si>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</si>
  <si>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</si>
  <si>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</si>
  <si>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</si>
  <si>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</si>
  <si>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</si>
  <si>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</si>
  <si>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</si>
  <si>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</si>
  <si>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</si>
  <si>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</si>
  <si>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</si>
  <si>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</si>
  <si>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</si>
  <si>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</si>
  <si>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</si>
  <si>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</si>
  <si>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</si>
  <si>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</si>
  <si>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</si>
  <si>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</si>
  <si>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</si>
  <si>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</si>
  <si>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</si>
  <si>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</si>
  <si>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</si>
  <si>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</si>
  <si>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</si>
  <si>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</si>
  <si>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</si>
  <si>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</si>
  <si>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</si>
  <si>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</si>
  <si>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</si>
  <si>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</si>
  <si>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</si>
  <si>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</si>
  <si>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</si>
  <si>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</si>
  <si>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</si>
  <si>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</si>
  <si>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</si>
  <si>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</si>
  <si>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</si>
  <si>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</si>
  <si>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</si>
  <si>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</si>
  <si>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</si>
  <si>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</si>
  <si>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</si>
  <si>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</si>
  <si>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</si>
  <si>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</si>
  <si>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</si>
  <si>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</si>
  <si>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</si>
  <si>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</si>
  <si>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</si>
  <si>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</si>
  <si>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</si>
  <si>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</si>
  <si>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</si>
  <si>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</si>
  <si>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</si>
  <si>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</si>
  <si>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</si>
  <si>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</si>
  <si>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</si>
  <si>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秋田県由利本荘市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</si>
  <si>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</si>
  <si>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</si>
  <si>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</si>
  <si>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</si>
  <si>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</si>
  <si>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</si>
  <si>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</si>
  <si>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</si>
  <si>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</si>
  <si>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</si>
  <si>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</si>
  <si>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</si>
  <si>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</si>
  <si>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</si>
  <si>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</si>
  <si>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</si>
  <si>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</si>
  <si>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</si>
  <si>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</si>
  <si>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</si>
  <si>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</si>
  <si>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</si>
  <si>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</si>
  <si>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</si>
  <si>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</si>
  <si>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</si>
  <si>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</si>
  <si>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</si>
  <si>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</si>
  <si>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</si>
  <si>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</si>
  <si>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</si>
  <si>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</si>
  <si>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</si>
  <si>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</si>
  <si>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</si>
  <si>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</si>
  <si>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</si>
  <si>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</si>
  <si>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</si>
  <si>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</si>
  <si>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</si>
  <si>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</si>
  <si>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</si>
  <si>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</si>
  <si>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</si>
  <si>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</si>
  <si>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</si>
  <si>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</si>
  <si>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</si>
  <si>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</si>
  <si>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</si>
  <si>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</si>
  <si>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</si>
  <si>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</si>
  <si>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</si>
  <si>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</si>
  <si>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</si>
  <si>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</si>
  <si>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</si>
  <si>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</si>
  <si>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</si>
  <si>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</si>
  <si>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</si>
  <si>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</si>
  <si>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</si>
  <si>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</si>
  <si>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</si>
  <si>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</si>
  <si>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</si>
  <si>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</si>
  <si>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</si>
  <si>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</si>
  <si>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</si>
  <si>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</si>
  <si>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</si>
  <si>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</si>
  <si>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</si>
  <si>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</si>
  <si>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</si>
  <si>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</si>
  <si>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</si>
  <si>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</si>
  <si>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</si>
  <si>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</si>
  <si>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</si>
  <si>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</si>
  <si>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</si>
  <si>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</si>
  <si>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</si>
  <si>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</si>
  <si>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</si>
  <si>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</si>
  <si>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</si>
  <si>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</si>
  <si>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</si>
  <si>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</si>
  <si>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</si>
  <si>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</si>
  <si>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</si>
  <si>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</si>
  <si>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</si>
  <si>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</si>
  <si>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</si>
  <si>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</si>
  <si>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</si>
  <si>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</si>
  <si>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</si>
  <si>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</si>
  <si>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</si>
  <si>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</si>
  <si>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</si>
  <si>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</si>
  <si>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</si>
  <si>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</si>
  <si>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</si>
  <si>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</si>
  <si>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</si>
  <si>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</si>
  <si>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</si>
  <si>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</si>
  <si>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</si>
  <si>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観光施設</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</si>
  <si>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</si>
  <si>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</si>
  <si>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</si>
  <si>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</si>
  <si>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</si>
  <si>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</si>
  <si>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</si>
  <si>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</si>
  <si>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</si>
  <si>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</si>
  <si>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</si>
  <si>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</si>
  <si>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</si>
  <si>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</si>
  <si>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</si>
  <si>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</si>
  <si>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</si>
  <si>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</si>
  <si>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</si>
  <si>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</si>
  <si>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</si>
  <si>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</si>
  <si>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</si>
  <si>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</si>
  <si>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</si>
  <si>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秋田県由利本荘市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</si>
  <si>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</si>
  <si>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</si>
  <si>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</si>
  <si>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</si>
  <si>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</si>
  <si>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</si>
  <si>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</si>
  <si>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</si>
  <si>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</si>
  <si>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</si>
  <si>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</si>
  <si>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</si>
  <si>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</si>
  <si>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</si>
  <si>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</si>
  <si>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</si>
  <si>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</si>
  <si>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</si>
  <si>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</si>
  <si>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</si>
  <si>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診療所運営特別会計</t>
    <phoneticPr fontId="5"/>
  </si>
  <si>
    <t>受託施設休日応急診療所運営特別会計</t>
    <phoneticPr fontId="5"/>
  </si>
  <si>
    <t>情報センター特別会計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</si>
  <si>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</si>
  <si>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</si>
  <si>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</si>
  <si>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</si>
  <si>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</si>
  <si>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</si>
  <si>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</si>
  <si>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</si>
  <si>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</si>
  <si>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</si>
  <si>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</si>
  <si>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</si>
  <si>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</si>
  <si>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</si>
  <si>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</si>
  <si>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</si>
  <si>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介護サービス事業特別会計</t>
    <phoneticPr fontId="5"/>
  </si>
  <si>
    <t>-</t>
    <phoneticPr fontId="5"/>
  </si>
  <si>
    <t>水道事業会計</t>
    <phoneticPr fontId="5"/>
  </si>
  <si>
    <t>法適用企業</t>
    <phoneticPr fontId="5"/>
  </si>
  <si>
    <t>ガス事業会計</t>
    <phoneticPr fontId="5"/>
  </si>
  <si>
    <t>法適用企業</t>
    <phoneticPr fontId="5"/>
  </si>
  <si>
    <t>下水道事業特別会計</t>
    <phoneticPr fontId="5"/>
  </si>
  <si>
    <t>法非適用企業</t>
    <phoneticPr fontId="5"/>
  </si>
  <si>
    <t>集落排水事業特別会計</t>
    <phoneticPr fontId="5"/>
  </si>
  <si>
    <t>法非適用企業</t>
    <phoneticPr fontId="5"/>
  </si>
  <si>
    <t>スキー場運営特別会計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</si>
  <si>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</si>
  <si>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</si>
  <si>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</si>
  <si>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</si>
  <si>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</si>
  <si>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</si>
  <si>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</si>
  <si>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</si>
  <si>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</si>
  <si>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</si>
  <si>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</si>
  <si>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</si>
  <si>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</si>
  <si>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</si>
  <si>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</si>
  <si>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</si>
  <si>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</si>
  <si>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</si>
  <si>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</si>
  <si>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</si>
  <si>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</si>
  <si>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</si>
  <si>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</si>
  <si>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</si>
  <si>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</si>
  <si>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</si>
  <si>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</si>
  <si>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</si>
  <si>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</si>
  <si>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</si>
  <si>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</si>
  <si>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</si>
  <si>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</si>
  <si>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</si>
  <si>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</si>
  <si>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</si>
  <si>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</si>
  <si>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</si>
  <si>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</si>
  <si>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</si>
  <si>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</si>
  <si>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</si>
  <si>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</si>
  <si>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</si>
  <si>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</si>
  <si>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</si>
  <si>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</si>
  <si>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</si>
  <si>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</si>
  <si>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</si>
  <si>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</si>
  <si>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</si>
  <si>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</si>
  <si>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</si>
  <si>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</si>
  <si>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</si>
  <si>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</si>
  <si>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</si>
  <si>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スキー場運営特別会計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</si>
  <si>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</si>
  <si>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</si>
  <si>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</si>
  <si>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</si>
  <si>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</si>
  <si>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</si>
  <si>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</si>
  <si>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</si>
  <si>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</si>
  <si>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</si>
  <si>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</si>
  <si>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</si>
  <si>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</si>
  <si>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</si>
  <si>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</si>
  <si>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</si>
  <si>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</si>
  <si>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</si>
  <si>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</si>
  <si>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</si>
  <si>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</si>
  <si>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</si>
  <si>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</si>
  <si>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</si>
  <si>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</si>
  <si>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</si>
  <si>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</si>
  <si>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</si>
  <si>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</si>
  <si>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</si>
  <si>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</si>
  <si>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</si>
  <si>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</si>
  <si>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</si>
  <si>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</si>
  <si>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</si>
  <si>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</si>
  <si>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</si>
  <si>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</si>
  <si>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</si>
  <si>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</si>
  <si>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</si>
  <si>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</si>
  <si>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</si>
  <si>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</si>
  <si>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</si>
  <si>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</si>
  <si>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</si>
  <si>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</si>
  <si>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</si>
  <si>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</si>
  <si>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</si>
  <si>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</si>
  <si>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</si>
  <si>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</si>
  <si>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</si>
  <si>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</si>
  <si>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</si>
  <si>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</si>
  <si>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</si>
  <si>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</si>
  <si>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</si>
  <si>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</si>
  <si>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</si>
  <si>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</si>
  <si>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</si>
  <si>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</si>
  <si>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</si>
  <si>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</si>
  <si>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</si>
  <si>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</si>
  <si>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</si>
  <si>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</si>
  <si>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</si>
  <si>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</si>
  <si>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</si>
  <si>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</si>
  <si>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</si>
  <si>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</si>
  <si>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</si>
  <si>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</si>
  <si>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</si>
  <si>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</si>
  <si>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</si>
  <si>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</si>
  <si>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3.88</t>
  </si>
  <si>
    <t>一般会計</t>
  </si>
  <si>
    <t>水道事業会計</t>
  </si>
  <si>
    <t>国民健康保険特別会計</t>
  </si>
  <si>
    <t>ガス事業会計</t>
  </si>
  <si>
    <t>下水道事業特別会計</t>
  </si>
  <si>
    <t>情報センター特別会計</t>
  </si>
  <si>
    <t>集落排水事業特別会計</t>
  </si>
  <si>
    <t>診療所運営特別会計</t>
  </si>
  <si>
    <t>その他会計（赤字）</t>
  </si>
  <si>
    <t>▲ 0.02</t>
  </si>
  <si>
    <t>その他会計（黒字）</t>
  </si>
  <si>
    <t>-</t>
    <phoneticPr fontId="2"/>
  </si>
  <si>
    <t>-</t>
    <phoneticPr fontId="2"/>
  </si>
  <si>
    <t>本莊由利広域市町村圏組合（一般会計）</t>
    <rPh sb="0" eb="2">
      <t>ホンジョウ</t>
    </rPh>
    <rPh sb="2" eb="4">
      <t>ユリ</t>
    </rPh>
    <rPh sb="4" eb="6">
      <t>コウイキ</t>
    </rPh>
    <rPh sb="6" eb="9">
      <t>シチョウソン</t>
    </rPh>
    <rPh sb="9" eb="10">
      <t>ケン</t>
    </rPh>
    <rPh sb="10" eb="12">
      <t>クミアイ</t>
    </rPh>
    <rPh sb="13" eb="15">
      <t>イッパン</t>
    </rPh>
    <rPh sb="15" eb="17">
      <t>カイケイ</t>
    </rPh>
    <phoneticPr fontId="2"/>
  </si>
  <si>
    <t>本莊由利広域市町村圏組合（介護保険特別会計）</t>
    <rPh sb="0" eb="2">
      <t>ホンジョウ</t>
    </rPh>
    <rPh sb="2" eb="4">
      <t>ユリ</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</si>
  <si>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本莊由利広域市町村圏組合（特別養護老人ホーム特別会計）</t>
    <rPh sb="0" eb="2">
      <t>ホンジョウ</t>
    </rPh>
    <rPh sb="2" eb="4">
      <t>ユリ</t>
    </rPh>
    <rPh sb="4" eb="6">
      <t>コウイキ</t>
    </rPh>
    <rPh sb="6" eb="9">
      <t>シチョウソン</t>
    </rPh>
    <rPh sb="9" eb="10">
      <t>ケン</t>
    </rPh>
    <rPh sb="10" eb="12">
      <t>クミアイ</t>
    </rPh>
    <rPh sb="13" eb="15">
      <t>トクベツ</t>
    </rPh>
    <rPh sb="15" eb="17">
      <t>ヨウゴ</t>
    </rPh>
    <rPh sb="17" eb="19">
      <t>ロウジン</t>
    </rPh>
    <rPh sb="22" eb="24">
      <t>トクベツ</t>
    </rPh>
    <rPh sb="24" eb="26">
      <t>カイケイ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</si>
  <si>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</si>
  <si>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</si>
  <si>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</si>
  <si>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</si>
  <si>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</si>
  <si>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鳥海高原ユースパーク</t>
    <rPh sb="0" eb="2">
      <t>チョウカイ</t>
    </rPh>
    <rPh sb="2" eb="4">
      <t>コウゲン</t>
    </rPh>
    <phoneticPr fontId="2"/>
  </si>
  <si>
    <t>にしめ物産</t>
    <rPh sb="3" eb="5">
      <t>ブッサン</t>
    </rPh>
    <phoneticPr fontId="2"/>
  </si>
  <si>
    <t>フォレスタ鳥海</t>
    <rPh sb="5" eb="7">
      <t>チョウカイ</t>
    </rPh>
    <phoneticPr fontId="2"/>
  </si>
  <si>
    <t>ほっといん鳥海</t>
    <rPh sb="5" eb="7">
      <t>チョウカイ</t>
    </rPh>
    <phoneticPr fontId="2"/>
  </si>
  <si>
    <t>黄桜の里</t>
    <rPh sb="0" eb="2">
      <t>キザクラ</t>
    </rPh>
    <rPh sb="3" eb="4">
      <t>サト</t>
    </rPh>
    <phoneticPr fontId="2"/>
  </si>
  <si>
    <t>大内町交流センター</t>
    <rPh sb="0" eb="3">
      <t>オオウチマチ</t>
    </rPh>
    <rPh sb="3" eb="5">
      <t>コウリュウ</t>
    </rPh>
    <phoneticPr fontId="2"/>
  </si>
  <si>
    <t>岩城</t>
    <rPh sb="0" eb="2">
      <t>イワキ</t>
    </rPh>
    <phoneticPr fontId="2"/>
  </si>
  <si>
    <t>由利高原鉄道</t>
    <rPh sb="0" eb="2">
      <t>ユリ</t>
    </rPh>
    <rPh sb="2" eb="4">
      <t>コウゲン</t>
    </rPh>
    <rPh sb="4" eb="6">
      <t>テツドウ</t>
    </rPh>
    <phoneticPr fontId="2"/>
  </si>
  <si>
    <t>○</t>
    <phoneticPr fontId="2"/>
  </si>
  <si>
    <t>-</t>
    <phoneticPr fontId="2"/>
  </si>
  <si>
    <t>庁舎建設基金</t>
    <rPh sb="0" eb="2">
      <t>チョウシャ</t>
    </rPh>
    <rPh sb="2" eb="4">
      <t>ケンセツ</t>
    </rPh>
    <rPh sb="4" eb="6">
      <t>キキン</t>
    </rPh>
    <phoneticPr fontId="11"/>
  </si>
  <si>
    <t>地域雇用創出推進基金</t>
    <rPh sb="0" eb="2">
      <t>チイキ</t>
    </rPh>
    <rPh sb="2" eb="4">
      <t>コヨウ</t>
    </rPh>
    <rPh sb="4" eb="6">
      <t>ソウシュツ</t>
    </rPh>
    <rPh sb="6" eb="8">
      <t>スイシン</t>
    </rPh>
    <rPh sb="8" eb="10">
      <t>キキン</t>
    </rPh>
    <phoneticPr fontId="11"/>
  </si>
  <si>
    <t>公共施設等維持補修基金</t>
    <rPh sb="0" eb="2">
      <t>コウキョウ</t>
    </rPh>
    <rPh sb="2" eb="5">
      <t>シセツトウ</t>
    </rPh>
    <rPh sb="5" eb="7">
      <t>イジ</t>
    </rPh>
    <rPh sb="7" eb="9">
      <t>ホシュウ</t>
    </rPh>
    <rPh sb="9" eb="11">
      <t>キキン</t>
    </rPh>
    <phoneticPr fontId="11"/>
  </si>
  <si>
    <t>合併市町振興基金</t>
    <rPh sb="0" eb="2">
      <t>ガッペイ</t>
    </rPh>
    <rPh sb="2" eb="4">
      <t>シチョウ</t>
    </rPh>
    <rPh sb="4" eb="6">
      <t>シンコウ</t>
    </rPh>
    <rPh sb="6" eb="8">
      <t>キキン</t>
    </rPh>
    <phoneticPr fontId="11"/>
  </si>
  <si>
    <t>行政改革に伴う人件費平準化基金</t>
    <rPh sb="0" eb="2">
      <t>ギョウセイ</t>
    </rPh>
    <rPh sb="2" eb="4">
      <t>カイカク</t>
    </rPh>
    <rPh sb="5" eb="6">
      <t>トモナ</t>
    </rPh>
    <rPh sb="7" eb="10">
      <t>ジンケンヒ</t>
    </rPh>
    <rPh sb="10" eb="13">
      <t>ヘイジュンカ</t>
    </rPh>
    <rPh sb="13" eb="15">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</si>
  <si>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</si>
  <si>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</si>
  <si>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</si>
  <si>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</si>
  <si>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</si>
  <si>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</si>
  <si>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</si>
  <si>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</si>
  <si>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</si>
  <si>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</si>
  <si>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有形固定資産減価償却率ともに類似団体平均と比べ高い水準にあるものの、将来負担比率については地方債の新規発行の抑制及び交付税措置の有利な地方債活用に努めており、年々低下してきている。また、有形固定資産減価償却率については、「道路」「認定こども園・幼稚園・保育所」及び「図書館」の比率が類似団体平均を大きく上回っていることが一つの要因となり高い水準である。今後は、市が所有する保育園・幼稚園の統廃合及び譲渡等を進めるとともに、他の老朽化が進んでいる施設については、公共施設等総合管理計画及び個別施設計画に基づき長寿命化対策に取り組んでいく。</t>
    <rPh sb="1" eb="3">
      <t>ショウライ</t>
    </rPh>
    <rPh sb="3" eb="5">
      <t>フタン</t>
    </rPh>
    <rPh sb="5" eb="7">
      <t>ヒリツ</t>
    </rPh>
    <rPh sb="8" eb="10">
      <t>ユウケイ</t>
    </rPh>
    <rPh sb="10" eb="14">
      <t>コテイシサン</t>
    </rPh>
    <rPh sb="14" eb="16">
      <t>ゲンカ</t>
    </rPh>
    <rPh sb="16" eb="19">
      <t>ショウキャクリツ</t>
    </rPh>
    <rPh sb="22" eb="24">
      <t>ルイジ</t>
    </rPh>
    <rPh sb="24" eb="26">
      <t>ダンタイ</t>
    </rPh>
    <rPh sb="26" eb="28">
      <t>ヘイキン</t>
    </rPh>
    <rPh sb="29" eb="30">
      <t>クラ</t>
    </rPh>
    <rPh sb="31" eb="32">
      <t>タカ</t>
    </rPh>
    <rPh sb="33" eb="35">
      <t>スイジュン</t>
    </rPh>
    <rPh sb="42" eb="44">
      <t>ショウライ</t>
    </rPh>
    <rPh sb="44" eb="46">
      <t>フタン</t>
    </rPh>
    <rPh sb="46" eb="48">
      <t>ヒリツ</t>
    </rPh>
    <rPh sb="53" eb="56">
      <t>チホウサイ</t>
    </rPh>
    <rPh sb="57" eb="59">
      <t>シンキ</t>
    </rPh>
    <rPh sb="59" eb="61">
      <t>ハッコウ</t>
    </rPh>
    <rPh sb="62" eb="64">
      <t>ヨクセイ</t>
    </rPh>
    <rPh sb="64" eb="65">
      <t>オヨ</t>
    </rPh>
    <rPh sb="66" eb="71">
      <t>コウフゼイソチ</t>
    </rPh>
    <rPh sb="72" eb="74">
      <t>ユウリ</t>
    </rPh>
    <rPh sb="75" eb="78">
      <t>チホウサイ</t>
    </rPh>
    <rPh sb="78" eb="80">
      <t>カツヨウ</t>
    </rPh>
    <rPh sb="81" eb="82">
      <t>ツト</t>
    </rPh>
    <rPh sb="87" eb="89">
      <t>ネンネン</t>
    </rPh>
    <rPh sb="89" eb="91">
      <t>テイカ</t>
    </rPh>
    <rPh sb="101" eb="103">
      <t>ユウケイ</t>
    </rPh>
    <rPh sb="103" eb="107">
      <t>コテイシサン</t>
    </rPh>
    <rPh sb="107" eb="109">
      <t>ゲンカ</t>
    </rPh>
    <rPh sb="109" eb="112">
      <t>ショウキャクリツ</t>
    </rPh>
    <rPh sb="119" eb="121">
      <t>ドウロ</t>
    </rPh>
    <rPh sb="123" eb="125">
      <t>ニンテイ</t>
    </rPh>
    <rPh sb="128" eb="129">
      <t>エン</t>
    </rPh>
    <rPh sb="130" eb="133">
      <t>ヨウチエン</t>
    </rPh>
    <rPh sb="134" eb="137">
      <t>ホイクショ</t>
    </rPh>
    <rPh sb="138" eb="139">
      <t>オヨ</t>
    </rPh>
    <rPh sb="141" eb="144">
      <t>トショカン</t>
    </rPh>
    <rPh sb="146" eb="148">
      <t>ヒリツ</t>
    </rPh>
    <rPh sb="149" eb="151">
      <t>ルイジ</t>
    </rPh>
    <rPh sb="151" eb="153">
      <t>ダンタイ</t>
    </rPh>
    <rPh sb="153" eb="155">
      <t>ヘイキン</t>
    </rPh>
    <rPh sb="156" eb="157">
      <t>オオ</t>
    </rPh>
    <rPh sb="159" eb="161">
      <t>ウワマワ</t>
    </rPh>
    <rPh sb="168" eb="169">
      <t>ヒト</t>
    </rPh>
    <rPh sb="171" eb="173">
      <t>ヨウイン</t>
    </rPh>
    <rPh sb="176" eb="177">
      <t>タカ</t>
    </rPh>
    <rPh sb="178" eb="180">
      <t>スイジュン</t>
    </rPh>
    <rPh sb="184" eb="186">
      <t>コンゴ</t>
    </rPh>
    <rPh sb="188" eb="189">
      <t>シ</t>
    </rPh>
    <rPh sb="190" eb="192">
      <t>ショユウ</t>
    </rPh>
    <rPh sb="194" eb="197">
      <t>ホイクエン</t>
    </rPh>
    <rPh sb="198" eb="201">
      <t>ヨウチエン</t>
    </rPh>
    <rPh sb="202" eb="205">
      <t>トウハイゴウ</t>
    </rPh>
    <rPh sb="205" eb="206">
      <t>オヨ</t>
    </rPh>
    <rPh sb="207" eb="209">
      <t>ジョウト</t>
    </rPh>
    <rPh sb="209" eb="210">
      <t>トウ</t>
    </rPh>
    <rPh sb="211" eb="212">
      <t>スス</t>
    </rPh>
    <rPh sb="219" eb="220">
      <t>ホカ</t>
    </rPh>
    <rPh sb="221" eb="224">
      <t>ロウキュウカ</t>
    </rPh>
    <rPh sb="225" eb="226">
      <t>スス</t>
    </rPh>
    <rPh sb="230" eb="232">
      <t>シセツ</t>
    </rPh>
    <rPh sb="238" eb="240">
      <t>コウキョウ</t>
    </rPh>
    <rPh sb="240" eb="243">
      <t>シセツトウ</t>
    </rPh>
    <rPh sb="243" eb="245">
      <t>ソウゴウ</t>
    </rPh>
    <rPh sb="245" eb="247">
      <t>カンリ</t>
    </rPh>
    <rPh sb="247" eb="249">
      <t>ケイカク</t>
    </rPh>
    <rPh sb="249" eb="250">
      <t>オヨ</t>
    </rPh>
    <rPh sb="251" eb="253">
      <t>コベツ</t>
    </rPh>
    <rPh sb="253" eb="255">
      <t>シセツ</t>
    </rPh>
    <rPh sb="255" eb="257">
      <t>ケイカク</t>
    </rPh>
    <rPh sb="258" eb="259">
      <t>モト</t>
    </rPh>
    <rPh sb="261" eb="265">
      <t>チョウジュミョウカ</t>
    </rPh>
    <rPh sb="265" eb="267">
      <t>タイサク</t>
    </rPh>
    <rPh sb="268" eb="269">
      <t>ト</t>
    </rPh>
    <rPh sb="270" eb="271">
      <t>ク</t>
    </rPh>
    <phoneticPr fontId="5"/>
  </si>
  <si>
    <t>　将来負担比率、実質公債費比率は類似団体と比較して高くなっているが、将来負担比率については、地方債の現在高の減少及び充当可能基金の積み増し等により減少傾向にあり、実質公債費比率についても、地方債の繰上償還、交付税算入割合の高い地方債の活用等により改善してきている。
　引き続き、地方債発行の抑制、交付税算入割合の高い地方債の活用を基本とし、比率のさらなる改善を図る。</t>
    <rPh sb="73" eb="75">
      <t>ゲンショウ</t>
    </rPh>
    <rPh sb="75" eb="77">
      <t>ケイコウ</t>
    </rPh>
    <rPh sb="94" eb="97">
      <t>チホウサイ</t>
    </rPh>
    <rPh sb="139" eb="142">
      <t>チホウサイ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</si>
</sst>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6" xfId="16" applyFont="1" applyFill="1" applyBorder="1" applyAlignment="1" applyProtection="1">
      <alignment horizontal="left" vertical="top" wrapText="1"/>
      <protection locked="0"/>
    </xf>
    <xf numFmtId="0" fontId="1" fillId="0" borderId="62"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2"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6210-43C1-9D1E-4764A257D8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93915</c:v>
                </c:pt>
                <c:pt idx="1">
                  <c:v>145744</c:v>
                </c:pt>
                <c:pt idx="2">
                  <c:v>80979</c:v>
                </c:pt>
                <c:pt idx="3">
                  <c:v>85594</c:v>
                </c:pt>
                <c:pt idx="4">
                  <c:v>113433</c:v>
                </c:pt>
              </c:numCache>
            </c:numRef>
          </c:val>
          <c:smooth val="0"/>
          <c:extLst>
            <c:ext xmlns:c16="http://schemas.microsoft.com/office/drawing/2014/chart" uri="{C3380CC4-5D6E-409C-BE32-E72D297353CC}">
              <c16:uniqueId val="{00000001-6210-43C1-9D1E-4764A257D8F7}"/>
            </c:ext>
          </c:extLst>
        </c:ser>
        <c:dLbls>
          <c:showLegendKey val="0"/>
          <c:showVal val="0"/>
          <c:showCatName val="0"/>
          <c:showSerName val="0"/>
          <c:showPercent val="0"/>
          <c:showBubbleSize val="0"/>
        </c:dLbls>
        <c:marker val="1"/>
        <c:smooth val="0"/>
        <c:axId val="223930328"/>
        <c:axId val="223930720"/>
      </c:lineChart>
      <c:catAx>
        <c:axId val="223930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3930720"/>
        <c:crosses val="autoZero"/>
        <c:auto val="1"/>
        <c:lblAlgn val="ctr"/>
        <c:lblOffset val="100"/>
        <c:tickLblSkip val="1"/>
        <c:tickMarkSkip val="1"/>
        <c:noMultiLvlLbl val="0"/>
      </c:catAx>
      <c:valAx>
        <c:axId val="22393072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3930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6.98</c:v>
                </c:pt>
                <c:pt idx="1">
                  <c:v>7.04</c:v>
                </c:pt>
                <c:pt idx="2">
                  <c:v>9.14</c:v>
                </c:pt>
                <c:pt idx="3">
                  <c:v>10.74</c:v>
                </c:pt>
                <c:pt idx="4">
                  <c:v>7.25</c:v>
                </c:pt>
              </c:numCache>
            </c:numRef>
          </c:val>
          <c:extLst>
            <c:ext xmlns:c16="http://schemas.microsoft.com/office/drawing/2014/chart" uri="{C3380CC4-5D6E-409C-BE32-E72D297353CC}">
              <c16:uniqueId val="{00000000-6C51-4E2E-A0C0-C41D55B848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9.0299999999999994</c:v>
                </c:pt>
                <c:pt idx="1">
                  <c:v>9.1300000000000008</c:v>
                </c:pt>
                <c:pt idx="2">
                  <c:v>9.2100000000000009</c:v>
                </c:pt>
                <c:pt idx="3">
                  <c:v>9.5299999999999994</c:v>
                </c:pt>
                <c:pt idx="4">
                  <c:v>9.89</c:v>
                </c:pt>
              </c:numCache>
            </c:numRef>
          </c:val>
          <c:extLst>
            <c:ext xmlns:c16="http://schemas.microsoft.com/office/drawing/2014/chart" uri="{C3380CC4-5D6E-409C-BE32-E72D297353CC}">
              <c16:uniqueId val="{00000001-6C51-4E2E-A0C0-C41D55B848E2}"/>
            </c:ext>
          </c:extLst>
        </c:ser>
        <c:dLbls>
          <c:showLegendKey val="0"/>
          <c:showVal val="0"/>
          <c:showCatName val="0"/>
          <c:showSerName val="0"/>
          <c:showPercent val="0"/>
          <c:showBubbleSize val="0"/>
        </c:dLbls>
        <c:gapWidth val="250"/>
        <c:overlap val="100"/>
        <c:axId val="223384216"/>
        <c:axId val="223723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5.82</c:v>
                </c:pt>
                <c:pt idx="1">
                  <c:v>6.56</c:v>
                </c:pt>
                <c:pt idx="2">
                  <c:v>2.0499999999999998</c:v>
                </c:pt>
                <c:pt idx="3">
                  <c:v>1.29</c:v>
                </c:pt>
                <c:pt idx="4">
                  <c:v>-3.88</c:v>
                </c:pt>
              </c:numCache>
            </c:numRef>
          </c:val>
          <c:smooth val="0"/>
          <c:extLst>
            <c:ext xmlns:c16="http://schemas.microsoft.com/office/drawing/2014/chart" uri="{C3380CC4-5D6E-409C-BE32-E72D297353CC}">
              <c16:uniqueId val="{00000002-6C51-4E2E-A0C0-C41D55B848E2}"/>
            </c:ext>
          </c:extLst>
        </c:ser>
        <c:dLbls>
          <c:showLegendKey val="0"/>
          <c:showVal val="0"/>
          <c:showCatName val="0"/>
          <c:showSerName val="0"/>
          <c:showPercent val="0"/>
          <c:showBubbleSize val="0"/>
        </c:dLbls>
        <c:marker val="1"/>
        <c:smooth val="0"/>
        <c:axId val="223384216"/>
        <c:axId val="223723424"/>
      </c:lineChart>
      <c:catAx>
        <c:axId val="223384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3723424"/>
        <c:crosses val="autoZero"/>
        <c:auto val="1"/>
        <c:lblAlgn val="ctr"/>
        <c:lblOffset val="100"/>
        <c:tickLblSkip val="1"/>
        <c:tickMarkSkip val="1"/>
        <c:noMultiLvlLbl val="0"/>
      </c:catAx>
      <c:valAx>
        <c:axId val="223723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384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0.09</c:v>
                </c:pt>
                <c:pt idx="2">
                  <c:v>#N/A</c:v>
                </c:pt>
                <c:pt idx="3">
                  <c:v>0.15</c:v>
                </c:pt>
                <c:pt idx="4">
                  <c:v>#N/A</c:v>
                </c:pt>
                <c:pt idx="5">
                  <c:v>0.25</c:v>
                </c:pt>
                <c:pt idx="6">
                  <c:v>#N/A</c:v>
                </c:pt>
                <c:pt idx="7">
                  <c:v>0.19</c:v>
                </c:pt>
                <c:pt idx="8">
                  <c:v>#N/A</c:v>
                </c:pt>
                <c:pt idx="9">
                  <c:v>0.02</c:v>
                </c:pt>
              </c:numCache>
            </c:numRef>
          </c:val>
          <c:extLst>
            <c:ext xmlns:c16="http://schemas.microsoft.com/office/drawing/2014/chart" uri="{C3380CC4-5D6E-409C-BE32-E72D297353CC}">
              <c16:uniqueId val="{00000000-45FF-44A8-A9A4-22B4241CE6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0.02</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FF-44A8-A9A4-22B4241CE633}"/>
            </c:ext>
          </c:extLst>
        </c:ser>
        <c:ser>
          <c:idx val="2"/>
          <c:order val="2"/>
          <c:tx>
            <c:strRef>
              <c:f>データシート!$A$29</c:f>
              <c:strCache>
                <c:ptCount val="1"/>
                <c:pt idx="0">
                  <c:v>診療所運営特別会計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0.04</c:v>
                </c:pt>
                <c:pt idx="4">
                  <c:v>#N/A</c:v>
                </c:pt>
                <c:pt idx="5">
                  <c:v>0.03</c:v>
                </c:pt>
                <c:pt idx="6">
                  <c:v>#N/A</c:v>
                </c:pt>
                <c:pt idx="7">
                  <c:v>0.03</c:v>
                </c:pt>
                <c:pt idx="8">
                  <c:v>#N/A</c:v>
                </c:pt>
                <c:pt idx="9">
                  <c:v>0.04</c:v>
                </c:pt>
              </c:numCache>
            </c:numRef>
          </c:val>
          <c:extLst>
            <c:ext xmlns:c16="http://schemas.microsoft.com/office/drawing/2014/chart" uri="{C3380CC4-5D6E-409C-BE32-E72D297353CC}">
              <c16:uniqueId val="{00000002-45FF-44A8-A9A4-22B4241CE633}"/>
            </c:ext>
          </c:extLst>
        </c:ser>
        <c:ser>
          <c:idx val="3"/>
          <c:order val="3"/>
          <c:tx>
            <c:strRef>
              <c:f>データシート!$A$30</c:f>
              <c:strCache>
                <c:ptCount val="1"/>
                <c:pt idx="0">
                  <c:v>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0.04</c:v>
                </c:pt>
                <c:pt idx="4">
                  <c:v>#N/A</c:v>
                </c:pt>
                <c:pt idx="5">
                  <c:v>0.06</c:v>
                </c:pt>
                <c:pt idx="6">
                  <c:v>#N/A</c:v>
                </c:pt>
                <c:pt idx="7">
                  <c:v>0.05</c:v>
                </c:pt>
                <c:pt idx="8">
                  <c:v>#N/A</c:v>
                </c:pt>
                <c:pt idx="9">
                  <c:v>0.05</c:v>
                </c:pt>
              </c:numCache>
            </c:numRef>
          </c:val>
          <c:extLst>
            <c:ext xmlns:c16="http://schemas.microsoft.com/office/drawing/2014/chart" uri="{C3380CC4-5D6E-409C-BE32-E72D297353CC}">
              <c16:uniqueId val="{00000003-45FF-44A8-A9A4-22B4241CE633}"/>
            </c:ext>
          </c:extLst>
        </c:ser>
        <c:ser>
          <c:idx val="4"/>
          <c:order val="4"/>
          <c:tx>
            <c:strRef>
              <c:f>データシート!$A$31</c:f>
              <c:strCache>
                <c:ptCount val="1"/>
                <c:pt idx="0">
                  <c:v>情報センター特別会計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0.06</c:v>
                </c:pt>
                <c:pt idx="8">
                  <c:v>#N/A</c:v>
                </c:pt>
                <c:pt idx="9">
                  <c:v>7.0000000000000007E-2</c:v>
                </c:pt>
              </c:numCache>
            </c:numRef>
          </c:val>
          <c:extLst>
            <c:ext xmlns:c16="http://schemas.microsoft.com/office/drawing/2014/chart" uri="{C3380CC4-5D6E-409C-BE32-E72D297353CC}">
              <c16:uniqueId val="{00000004-45FF-44A8-A9A4-22B4241CE633}"/>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0.08</c:v>
                </c:pt>
                <c:pt idx="2">
                  <c:v>#N/A</c:v>
                </c:pt>
                <c:pt idx="3">
                  <c:v>7.0000000000000007E-2</c:v>
                </c:pt>
                <c:pt idx="4">
                  <c:v>#N/A</c:v>
                </c:pt>
                <c:pt idx="5">
                  <c:v>0.12</c:v>
                </c:pt>
                <c:pt idx="6">
                  <c:v>#N/A</c:v>
                </c:pt>
                <c:pt idx="7">
                  <c:v>0.08</c:v>
                </c:pt>
                <c:pt idx="8">
                  <c:v>#N/A</c:v>
                </c:pt>
                <c:pt idx="9">
                  <c:v>0.11</c:v>
                </c:pt>
              </c:numCache>
            </c:numRef>
          </c:val>
          <c:extLst>
            <c:ext xmlns:c16="http://schemas.microsoft.com/office/drawing/2014/chart" uri="{C3380CC4-5D6E-409C-BE32-E72D297353CC}">
              <c16:uniqueId val="{00000005-45FF-44A8-A9A4-22B4241CE633}"/>
            </c:ext>
          </c:extLst>
        </c:ser>
        <c:ser>
          <c:idx val="6"/>
          <c:order val="6"/>
          <c:tx>
            <c:strRef>
              <c:f>データシート!$A$33</c:f>
              <c:strCache>
                <c:ptCount val="1"/>
                <c:pt idx="0">
                  <c:v>ガス事業会計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0.35</c:v>
                </c:pt>
                <c:pt idx="2">
                  <c:v>#N/A</c:v>
                </c:pt>
                <c:pt idx="3">
                  <c:v>0.34</c:v>
                </c:pt>
                <c:pt idx="4">
                  <c:v>#N/A</c:v>
                </c:pt>
                <c:pt idx="5">
                  <c:v>0.27</c:v>
                </c:pt>
                <c:pt idx="6">
                  <c:v>#N/A</c:v>
                </c:pt>
                <c:pt idx="7">
                  <c:v>0.22</c:v>
                </c:pt>
                <c:pt idx="8">
                  <c:v>#N/A</c:v>
                </c:pt>
                <c:pt idx="9">
                  <c:v>0.24</c:v>
                </c:pt>
              </c:numCache>
            </c:numRef>
          </c:val>
          <c:extLst>
            <c:ext xmlns:c16="http://schemas.microsoft.com/office/drawing/2014/chart" uri="{C3380CC4-5D6E-409C-BE32-E72D297353CC}">
              <c16:uniqueId val="{00000006-45FF-44A8-A9A4-22B4241CE63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2.02</c:v>
                </c:pt>
                <c:pt idx="2">
                  <c:v>#N/A</c:v>
                </c:pt>
                <c:pt idx="3">
                  <c:v>1.91</c:v>
                </c:pt>
                <c:pt idx="4">
                  <c:v>#N/A</c:v>
                </c:pt>
                <c:pt idx="5">
                  <c:v>0.55000000000000004</c:v>
                </c:pt>
                <c:pt idx="6">
                  <c:v>#N/A</c:v>
                </c:pt>
                <c:pt idx="7">
                  <c:v>1.57</c:v>
                </c:pt>
                <c:pt idx="8">
                  <c:v>#N/A</c:v>
                </c:pt>
                <c:pt idx="9">
                  <c:v>2.09</c:v>
                </c:pt>
              </c:numCache>
            </c:numRef>
          </c:val>
          <c:extLst>
            <c:ext xmlns:c16="http://schemas.microsoft.com/office/drawing/2014/chart" uri="{C3380CC4-5D6E-409C-BE32-E72D297353CC}">
              <c16:uniqueId val="{00000007-45FF-44A8-A9A4-22B4241CE63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4.51</c:v>
                </c:pt>
                <c:pt idx="2">
                  <c:v>#N/A</c:v>
                </c:pt>
                <c:pt idx="3">
                  <c:v>4.03</c:v>
                </c:pt>
                <c:pt idx="4">
                  <c:v>#N/A</c:v>
                </c:pt>
                <c:pt idx="5">
                  <c:v>4.1399999999999997</c:v>
                </c:pt>
                <c:pt idx="6">
                  <c:v>#N/A</c:v>
                </c:pt>
                <c:pt idx="7">
                  <c:v>4.8499999999999996</c:v>
                </c:pt>
                <c:pt idx="8">
                  <c:v>#N/A</c:v>
                </c:pt>
                <c:pt idx="9">
                  <c:v>5.95</c:v>
                </c:pt>
              </c:numCache>
            </c:numRef>
          </c:val>
          <c:extLst>
            <c:ext xmlns:c16="http://schemas.microsoft.com/office/drawing/2014/chart" uri="{C3380CC4-5D6E-409C-BE32-E72D297353CC}">
              <c16:uniqueId val="{00000008-45FF-44A8-A9A4-22B4241CE63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6.91</c:v>
                </c:pt>
                <c:pt idx="2">
                  <c:v>#N/A</c:v>
                </c:pt>
                <c:pt idx="3">
                  <c:v>6.94</c:v>
                </c:pt>
                <c:pt idx="4">
                  <c:v>#N/A</c:v>
                </c:pt>
                <c:pt idx="5">
                  <c:v>9.07</c:v>
                </c:pt>
                <c:pt idx="6">
                  <c:v>#N/A</c:v>
                </c:pt>
                <c:pt idx="7">
                  <c:v>10.63</c:v>
                </c:pt>
                <c:pt idx="8">
                  <c:v>#N/A</c:v>
                </c:pt>
                <c:pt idx="9">
                  <c:v>7.11</c:v>
                </c:pt>
              </c:numCache>
            </c:numRef>
          </c:val>
          <c:extLst>
            <c:ext xmlns:c16="http://schemas.microsoft.com/office/drawing/2014/chart" uri="{C3380CC4-5D6E-409C-BE32-E72D297353CC}">
              <c16:uniqueId val="{00000009-45FF-44A8-A9A4-22B4241CE633}"/>
            </c:ext>
          </c:extLst>
        </c:ser>
        <c:dLbls>
          <c:showLegendKey val="0"/>
          <c:showVal val="0"/>
          <c:showCatName val="0"/>
          <c:showSerName val="0"/>
          <c:showPercent val="0"/>
          <c:showBubbleSize val="0"/>
        </c:dLbls>
        <c:gapWidth val="150"/>
        <c:overlap val="100"/>
        <c:axId val="473489448"/>
        <c:axId val="473489840"/>
      </c:barChart>
      <c:catAx>
        <c:axId val="473489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3489840"/>
        <c:crosses val="autoZero"/>
        <c:auto val="1"/>
        <c:lblAlgn val="ctr"/>
        <c:lblOffset val="100"/>
        <c:tickLblSkip val="1"/>
        <c:tickMarkSkip val="1"/>
        <c:noMultiLvlLbl val="0"/>
      </c:catAx>
      <c:valAx>
        <c:axId val="473489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3489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6791</c:v>
                </c:pt>
                <c:pt idx="5">
                  <c:v>6939</c:v>
                </c:pt>
                <c:pt idx="8">
                  <c:v>6882</c:v>
                </c:pt>
                <c:pt idx="11">
                  <c:v>6786</c:v>
                </c:pt>
                <c:pt idx="14">
                  <c:v>6708</c:v>
                </c:pt>
              </c:numCache>
            </c:numRef>
          </c:val>
          <c:extLst>
            <c:ext xmlns:c16="http://schemas.microsoft.com/office/drawing/2014/chart" uri="{C3380CC4-5D6E-409C-BE32-E72D297353CC}">
              <c16:uniqueId val="{00000000-0F6A-4D24-97CF-4CB7DBDA06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F6A-4D24-97CF-4CB7DBDA06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58</c:v>
                </c:pt>
                <c:pt idx="3">
                  <c:v>53</c:v>
                </c:pt>
                <c:pt idx="6">
                  <c:v>24</c:v>
                </c:pt>
                <c:pt idx="9">
                  <c:v>12</c:v>
                </c:pt>
                <c:pt idx="12">
                  <c:v>9</c:v>
                </c:pt>
              </c:numCache>
            </c:numRef>
          </c:val>
          <c:extLst>
            <c:ext xmlns:c16="http://schemas.microsoft.com/office/drawing/2014/chart" uri="{C3380CC4-5D6E-409C-BE32-E72D297353CC}">
              <c16:uniqueId val="{00000002-0F6A-4D24-97CF-4CB7DBDA06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260</c:v>
                </c:pt>
                <c:pt idx="3">
                  <c:v>259</c:v>
                </c:pt>
                <c:pt idx="6">
                  <c:v>233</c:v>
                </c:pt>
                <c:pt idx="9">
                  <c:v>80</c:v>
                </c:pt>
                <c:pt idx="12">
                  <c:v>64</c:v>
                </c:pt>
              </c:numCache>
            </c:numRef>
          </c:val>
          <c:extLst>
            <c:ext xmlns:c16="http://schemas.microsoft.com/office/drawing/2014/chart" uri="{C3380CC4-5D6E-409C-BE32-E72D297353CC}">
              <c16:uniqueId val="{00000003-0F6A-4D24-97CF-4CB7DBDA06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2408</c:v>
                </c:pt>
                <c:pt idx="3">
                  <c:v>2529</c:v>
                </c:pt>
                <c:pt idx="6">
                  <c:v>2544</c:v>
                </c:pt>
                <c:pt idx="9">
                  <c:v>2409</c:v>
                </c:pt>
                <c:pt idx="12">
                  <c:v>2651</c:v>
                </c:pt>
              </c:numCache>
            </c:numRef>
          </c:val>
          <c:extLst>
            <c:ext xmlns:c16="http://schemas.microsoft.com/office/drawing/2014/chart" uri="{C3380CC4-5D6E-409C-BE32-E72D297353CC}">
              <c16:uniqueId val="{00000004-0F6A-4D24-97CF-4CB7DBDA06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6A-4D24-97CF-4CB7DBDA06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6A-4D24-97CF-4CB7DBDA06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7241</c:v>
                </c:pt>
                <c:pt idx="3">
                  <c:v>6968</c:v>
                </c:pt>
                <c:pt idx="6">
                  <c:v>6554</c:v>
                </c:pt>
                <c:pt idx="9">
                  <c:v>6282</c:v>
                </c:pt>
                <c:pt idx="12">
                  <c:v>6323</c:v>
                </c:pt>
              </c:numCache>
            </c:numRef>
          </c:val>
          <c:extLst>
            <c:ext xmlns:c16="http://schemas.microsoft.com/office/drawing/2014/chart" uri="{C3380CC4-5D6E-409C-BE32-E72D297353CC}">
              <c16:uniqueId val="{00000007-0F6A-4D24-97CF-4CB7DBDA06E8}"/>
            </c:ext>
          </c:extLst>
        </c:ser>
        <c:dLbls>
          <c:showLegendKey val="0"/>
          <c:showVal val="0"/>
          <c:showCatName val="0"/>
          <c:showSerName val="0"/>
          <c:showPercent val="0"/>
          <c:showBubbleSize val="0"/>
        </c:dLbls>
        <c:gapWidth val="100"/>
        <c:overlap val="100"/>
        <c:axId val="473490624"/>
        <c:axId val="473491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3176</c:v>
                </c:pt>
                <c:pt idx="2">
                  <c:v>#N/A</c:v>
                </c:pt>
                <c:pt idx="3">
                  <c:v>#N/A</c:v>
                </c:pt>
                <c:pt idx="4">
                  <c:v>2870</c:v>
                </c:pt>
                <c:pt idx="5">
                  <c:v>#N/A</c:v>
                </c:pt>
                <c:pt idx="6">
                  <c:v>#N/A</c:v>
                </c:pt>
                <c:pt idx="7">
                  <c:v>2473</c:v>
                </c:pt>
                <c:pt idx="8">
                  <c:v>#N/A</c:v>
                </c:pt>
                <c:pt idx="9">
                  <c:v>#N/A</c:v>
                </c:pt>
                <c:pt idx="10">
                  <c:v>1997</c:v>
                </c:pt>
                <c:pt idx="11">
                  <c:v>#N/A</c:v>
                </c:pt>
                <c:pt idx="12">
                  <c:v>#N/A</c:v>
                </c:pt>
                <c:pt idx="13">
                  <c:v>2339</c:v>
                </c:pt>
                <c:pt idx="14">
                  <c:v>#N/A</c:v>
                </c:pt>
              </c:numCache>
            </c:numRef>
          </c:val>
          <c:smooth val="0"/>
          <c:extLst>
            <c:ext xmlns:c16="http://schemas.microsoft.com/office/drawing/2014/chart" uri="{C3380CC4-5D6E-409C-BE32-E72D297353CC}">
              <c16:uniqueId val="{00000008-0F6A-4D24-97CF-4CB7DBDA06E8}"/>
            </c:ext>
          </c:extLst>
        </c:ser>
        <c:dLbls>
          <c:showLegendKey val="0"/>
          <c:showVal val="0"/>
          <c:showCatName val="0"/>
          <c:showSerName val="0"/>
          <c:showPercent val="0"/>
          <c:showBubbleSize val="0"/>
        </c:dLbls>
        <c:marker val="1"/>
        <c:smooth val="0"/>
        <c:axId val="473490624"/>
        <c:axId val="473491016"/>
      </c:lineChart>
      <c:catAx>
        <c:axId val="47349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3491016"/>
        <c:crosses val="autoZero"/>
        <c:auto val="1"/>
        <c:lblAlgn val="ctr"/>
        <c:lblOffset val="100"/>
        <c:tickLblSkip val="1"/>
        <c:tickMarkSkip val="1"/>
        <c:noMultiLvlLbl val="0"/>
      </c:catAx>
      <c:valAx>
        <c:axId val="473491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349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75503</c:v>
                </c:pt>
                <c:pt idx="5">
                  <c:v>77207</c:v>
                </c:pt>
                <c:pt idx="8">
                  <c:v>76337</c:v>
                </c:pt>
                <c:pt idx="11">
                  <c:v>75313</c:v>
                </c:pt>
                <c:pt idx="14">
                  <c:v>75179</c:v>
                </c:pt>
              </c:numCache>
            </c:numRef>
          </c:val>
          <c:extLst>
            <c:ext xmlns:c16="http://schemas.microsoft.com/office/drawing/2014/chart" uri="{C3380CC4-5D6E-409C-BE32-E72D297353CC}">
              <c16:uniqueId val="{00000000-9B3E-499A-823A-0CEBDB68C8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1893</c:v>
                </c:pt>
                <c:pt idx="5">
                  <c:v>2094</c:v>
                </c:pt>
                <c:pt idx="8">
                  <c:v>1620</c:v>
                </c:pt>
                <c:pt idx="11">
                  <c:v>1711</c:v>
                </c:pt>
                <c:pt idx="14">
                  <c:v>1975</c:v>
                </c:pt>
              </c:numCache>
            </c:numRef>
          </c:val>
          <c:extLst>
            <c:ext xmlns:c16="http://schemas.microsoft.com/office/drawing/2014/chart" uri="{C3380CC4-5D6E-409C-BE32-E72D297353CC}">
              <c16:uniqueId val="{00000001-9B3E-499A-823A-0CEBDB68C8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7220</c:v>
                </c:pt>
                <c:pt idx="5">
                  <c:v>7200</c:v>
                </c:pt>
                <c:pt idx="8">
                  <c:v>8370</c:v>
                </c:pt>
                <c:pt idx="11">
                  <c:v>9217</c:v>
                </c:pt>
                <c:pt idx="14">
                  <c:v>12859</c:v>
                </c:pt>
              </c:numCache>
            </c:numRef>
          </c:val>
          <c:extLst>
            <c:ext xmlns:c16="http://schemas.microsoft.com/office/drawing/2014/chart" uri="{C3380CC4-5D6E-409C-BE32-E72D297353CC}">
              <c16:uniqueId val="{00000002-9B3E-499A-823A-0CEBDB68C8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3E-499A-823A-0CEBDB68C8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3E-499A-823A-0CEBDB68C8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8</c:v>
                </c:pt>
                <c:pt idx="12">
                  <c:v>3</c:v>
                </c:pt>
              </c:numCache>
            </c:numRef>
          </c:val>
          <c:extLst>
            <c:ext xmlns:c16="http://schemas.microsoft.com/office/drawing/2014/chart" uri="{C3380CC4-5D6E-409C-BE32-E72D297353CC}">
              <c16:uniqueId val="{00000005-9B3E-499A-823A-0CEBDB68C8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8429</c:v>
                </c:pt>
                <c:pt idx="3">
                  <c:v>7480</c:v>
                </c:pt>
                <c:pt idx="6">
                  <c:v>6824</c:v>
                </c:pt>
                <c:pt idx="9">
                  <c:v>6510</c:v>
                </c:pt>
                <c:pt idx="12">
                  <c:v>6528</c:v>
                </c:pt>
              </c:numCache>
            </c:numRef>
          </c:val>
          <c:extLst>
            <c:ext xmlns:c16="http://schemas.microsoft.com/office/drawing/2014/chart" uri="{C3380CC4-5D6E-409C-BE32-E72D297353CC}">
              <c16:uniqueId val="{00000006-9B3E-499A-823A-0CEBDB68C8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707</c:v>
                </c:pt>
                <c:pt idx="3">
                  <c:v>487</c:v>
                </c:pt>
                <c:pt idx="6">
                  <c:v>261</c:v>
                </c:pt>
                <c:pt idx="9">
                  <c:v>238</c:v>
                </c:pt>
                <c:pt idx="12">
                  <c:v>176</c:v>
                </c:pt>
              </c:numCache>
            </c:numRef>
          </c:val>
          <c:extLst>
            <c:ext xmlns:c16="http://schemas.microsoft.com/office/drawing/2014/chart" uri="{C3380CC4-5D6E-409C-BE32-E72D297353CC}">
              <c16:uniqueId val="{00000007-9B3E-499A-823A-0CEBDB68C8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38625</c:v>
                </c:pt>
                <c:pt idx="3">
                  <c:v>38902</c:v>
                </c:pt>
                <c:pt idx="6">
                  <c:v>38075</c:v>
                </c:pt>
                <c:pt idx="9">
                  <c:v>36952</c:v>
                </c:pt>
                <c:pt idx="12">
                  <c:v>35987</c:v>
                </c:pt>
              </c:numCache>
            </c:numRef>
          </c:val>
          <c:extLst>
            <c:ext xmlns:c16="http://schemas.microsoft.com/office/drawing/2014/chart" uri="{C3380CC4-5D6E-409C-BE32-E72D297353CC}">
              <c16:uniqueId val="{00000008-9B3E-499A-823A-0CEBDB68C8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882</c:v>
                </c:pt>
                <c:pt idx="3">
                  <c:v>64</c:v>
                </c:pt>
                <c:pt idx="6">
                  <c:v>44</c:v>
                </c:pt>
                <c:pt idx="9">
                  <c:v>33</c:v>
                </c:pt>
                <c:pt idx="12">
                  <c:v>19</c:v>
                </c:pt>
              </c:numCache>
            </c:numRef>
          </c:val>
          <c:extLst>
            <c:ext xmlns:c16="http://schemas.microsoft.com/office/drawing/2014/chart" uri="{C3380CC4-5D6E-409C-BE32-E72D297353CC}">
              <c16:uniqueId val="{00000009-9B3E-499A-823A-0CEBDB68C8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69334</c:v>
                </c:pt>
                <c:pt idx="3">
                  <c:v>70464</c:v>
                </c:pt>
                <c:pt idx="6">
                  <c:v>70124</c:v>
                </c:pt>
                <c:pt idx="9">
                  <c:v>69620</c:v>
                </c:pt>
                <c:pt idx="12">
                  <c:v>70950</c:v>
                </c:pt>
              </c:numCache>
            </c:numRef>
          </c:val>
          <c:extLst>
            <c:ext xmlns:c16="http://schemas.microsoft.com/office/drawing/2014/chart" uri="{C3380CC4-5D6E-409C-BE32-E72D297353CC}">
              <c16:uniqueId val="{0000000A-9B3E-499A-823A-0CEBDB68C8D3}"/>
            </c:ext>
          </c:extLst>
        </c:ser>
        <c:dLbls>
          <c:showLegendKey val="0"/>
          <c:showVal val="0"/>
          <c:showCatName val="0"/>
          <c:showSerName val="0"/>
          <c:showPercent val="0"/>
          <c:showBubbleSize val="0"/>
        </c:dLbls>
        <c:gapWidth val="100"/>
        <c:overlap val="100"/>
        <c:axId val="473491800"/>
        <c:axId val="473492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33361</c:v>
                </c:pt>
                <c:pt idx="2">
                  <c:v>#N/A</c:v>
                </c:pt>
                <c:pt idx="3">
                  <c:v>#N/A</c:v>
                </c:pt>
                <c:pt idx="4">
                  <c:v>30896</c:v>
                </c:pt>
                <c:pt idx="5">
                  <c:v>#N/A</c:v>
                </c:pt>
                <c:pt idx="6">
                  <c:v>#N/A</c:v>
                </c:pt>
                <c:pt idx="7">
                  <c:v>29001</c:v>
                </c:pt>
                <c:pt idx="8">
                  <c:v>#N/A</c:v>
                </c:pt>
                <c:pt idx="9">
                  <c:v>#N/A</c:v>
                </c:pt>
                <c:pt idx="10">
                  <c:v>27119</c:v>
                </c:pt>
                <c:pt idx="11">
                  <c:v>#N/A</c:v>
                </c:pt>
                <c:pt idx="12">
                  <c:v>#N/A</c:v>
                </c:pt>
                <c:pt idx="13">
                  <c:v>23650</c:v>
                </c:pt>
                <c:pt idx="14">
                  <c:v>#N/A</c:v>
                </c:pt>
              </c:numCache>
            </c:numRef>
          </c:val>
          <c:smooth val="0"/>
          <c:extLst>
            <c:ext xmlns:c16="http://schemas.microsoft.com/office/drawing/2014/chart" uri="{C3380CC4-5D6E-409C-BE32-E72D297353CC}">
              <c16:uniqueId val="{0000000B-9B3E-499A-823A-0CEBDB68C8D3}"/>
            </c:ext>
          </c:extLst>
        </c:ser>
        <c:dLbls>
          <c:showLegendKey val="0"/>
          <c:showVal val="0"/>
          <c:showCatName val="0"/>
          <c:showSerName val="0"/>
          <c:showPercent val="0"/>
          <c:showBubbleSize val="0"/>
        </c:dLbls>
        <c:marker val="1"/>
        <c:smooth val="0"/>
        <c:axId val="473491800"/>
        <c:axId val="473492192"/>
      </c:lineChart>
      <c:catAx>
        <c:axId val="473491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3492192"/>
        <c:crosses val="autoZero"/>
        <c:auto val="1"/>
        <c:lblAlgn val="ctr"/>
        <c:lblOffset val="100"/>
        <c:tickLblSkip val="1"/>
        <c:tickMarkSkip val="1"/>
        <c:noMultiLvlLbl val="0"/>
      </c:catAx>
      <c:valAx>
        <c:axId val="473492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3491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2842</c:v>
                </c:pt>
                <c:pt idx="1">
                  <c:v>2842</c:v>
                </c:pt>
                <c:pt idx="2">
                  <c:v>2845</c:v>
                </c:pt>
              </c:numCache>
            </c:numRef>
          </c:val>
          <c:extLst>
            <c:ext xmlns:c16="http://schemas.microsoft.com/office/drawing/2014/chart" uri="{C3380CC4-5D6E-409C-BE32-E72D297353CC}">
              <c16:uniqueId val="{00000000-A5B4-438F-89EB-51008F55B2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23</c:v>
                </c:pt>
                <c:pt idx="1">
                  <c:v>29</c:v>
                </c:pt>
                <c:pt idx="2">
                  <c:v>329</c:v>
                </c:pt>
              </c:numCache>
            </c:numRef>
          </c:val>
          <c:extLst>
            <c:ext xmlns:c16="http://schemas.microsoft.com/office/drawing/2014/chart" uri="{C3380CC4-5D6E-409C-BE32-E72D297353CC}">
              <c16:uniqueId val="{00000001-A5B4-438F-89EB-51008F55B2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8899</c:v>
                </c:pt>
                <c:pt idx="1">
                  <c:v>9592</c:v>
                </c:pt>
                <c:pt idx="2">
                  <c:v>10396</c:v>
                </c:pt>
              </c:numCache>
            </c:numRef>
          </c:val>
          <c:extLst>
            <c:ext xmlns:c16="http://schemas.microsoft.com/office/drawing/2014/chart" uri="{C3380CC4-5D6E-409C-BE32-E72D297353CC}">
              <c16:uniqueId val="{00000002-A5B4-438F-89EB-51008F55B2B2}"/>
            </c:ext>
          </c:extLst>
        </c:ser>
        <c:dLbls>
          <c:showLegendKey val="0"/>
          <c:showVal val="0"/>
          <c:showCatName val="0"/>
          <c:showSerName val="0"/>
          <c:showPercent val="0"/>
          <c:showBubbleSize val="0"/>
        </c:dLbls>
        <c:gapWidth val="120"/>
        <c:overlap val="100"/>
        <c:axId val="473437096"/>
        <c:axId val="473437488"/>
      </c:barChart>
      <c:catAx>
        <c:axId val="473437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3437488"/>
        <c:crosses val="autoZero"/>
        <c:auto val="1"/>
        <c:lblAlgn val="ctr"/>
        <c:lblOffset val="100"/>
        <c:tickLblSkip val="1"/>
        <c:tickMarkSkip val="1"/>
        <c:noMultiLvlLbl val="0"/>
      </c:catAx>
      <c:valAx>
        <c:axId val="4734374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3437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{18D44E34-4FB5-4490-8DCC-718CA202D1E2}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3B9-4380-AE06-14CD25BBB6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{76E9BD4F-C347-4C45-B628-D432E5E25F18}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B9-4380-AE06-14CD25BBB6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{6C6FB48D-4DAA-4AA8-A0D6-CD0B6DC70A64}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B9-4380-AE06-14CD25BBB6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{113D0FE9-4981-44D5-8803-B0DDFD2D2F56}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B9-4380-AE06-14CD25BBB6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{BFFCFE2B-91C7-4352-A88C-492ED892AD39}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B9-4380-AE06-14CD25BBB6F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{BFF04C42-2AE3-4890-8FBA-008DECFC1D84}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3B9-4380-AE06-14CD25BBB6F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{E1084837-DA8E-4C7F-A393-F0EFAE7E6F9E}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3B9-4380-AE06-14CD25BBB6F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{2FC6533D-E5B9-442E-8BF3-57C107B4B4FF}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3B9-4380-AE06-14CD25BBB6F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{FC6F0A5B-9324-422C-8ADE-A42A90723F25}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3B9-4380-AE06-14CD25BBB6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73.599999999999994</c:v>
                </c:pt>
                <c:pt idx="32">
                  <c:v>74.7</c:v>
                </c:pt>
              </c:numCache>
            </c:numRef>
          </c:xVal>
          <c:yVal>
            <c:numRef>
              <c:f>公会計指標分析・財政指標組合せ分析表!$BP$51:$DC$51</c:f>
              <c:numCache>
                <c:formatCode>#,##0.0;"▲ "#,##0.0</c:formatCode>
                <c:ptCount val="40"/>
                <c:pt idx="24">
                  <c:v>116.5</c:v>
                </c:pt>
                <c:pt idx="32">
                  <c:v>106.3</c:v>
                </c:pt>
              </c:numCache>
            </c:numRef>
          </c:yVal>
          <c:smooth val="0"/>
          <c:extLst>
            <c:ext xmlns:c16="http://schemas.microsoft.com/office/drawing/2014/chart" uri="{C3380CC4-5D6E-409C-BE32-E72D297353CC}">
              <c16:uniqueId val="{00000009-73B9-4380-AE06-14CD25BBB6F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{9834111D-4E53-4F97-A83D-0D65A574798F}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3B9-4380-AE06-14CD25BBB6F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{41899EC7-1A2A-4AAF-8A2D-FFA68E1F9F09}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B9-4380-AE06-14CD25BBB6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{30BB570B-96A0-4F2D-8688-6FEEF3962607}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B9-4380-AE06-14CD25BBB6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{55BD1E45-12E4-4E68-B444-3EC68591DD89}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B9-4380-AE06-14CD25BBB6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{BB1BED97-13F2-43D3-BB97-61251C6B3327}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B9-4380-AE06-14CD25BBB6F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{1CE06AD1-C602-4B0E-9A2E-030726DE8DFE}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3B9-4380-AE06-14CD25BBB6F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{CE68CD55-1C58-417E-997F-50DE10493035}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3B9-4380-AE06-14CD25BBB6F1}"/>
                </c:ext>
              </c:extLst>
            </c:dLbl>
            <c:dLbl>
              <c:idx val="24"/>
              <c:layout>
                <c:manualLayout>
                  <c:x val="-3.4100780979933673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{3A8C5F1F-83C4-4EBB-BD38-432D08DA8811}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3B9-4380-AE06-14CD25BBB6F1}"/>
                </c:ext>
              </c:extLst>
            </c:dLbl>
            <c:dLbl>
              <c:idx val="32"/>
              <c:layout>
                <c:manualLayout>
                  <c:x val="-3.018961995921093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{4D427162-3999-41D4-B860-4707CB85765D}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3B9-4380-AE06-14CD25BBB6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pt idx="32">
                  <c:v>57.6</c:v>
                </c:pt>
              </c:numCache>
            </c:numRef>
          </c:xVal>
          <c:yVal>
            <c:numRef>
              <c:f>公会計指標分析・財政指標組合せ分析表!$BP$55:$DC$55</c:f>
              <c:numCache>
                <c:formatCode>#,##0.0;"▲ "#,##0.0</c:formatCode>
                <c:ptCount val="40"/>
                <c:pt idx="24">
                  <c:v>32.5</c:v>
                </c:pt>
                <c:pt idx="32">
                  <c:v>30.2</c:v>
                </c:pt>
              </c:numCache>
            </c:numRef>
          </c:yVal>
          <c:smooth val="0"/>
          <c:extLst>
            <c:ext xmlns:c16="http://schemas.microsoft.com/office/drawing/2014/chart" uri="{C3380CC4-5D6E-409C-BE32-E72D297353CC}">
              <c16:uniqueId val="{00000013-73B9-4380-AE06-14CD25BBB6F1}"/>
            </c:ext>
          </c:extLst>
        </c:ser>
        <c:dLbls>
          <c:showLegendKey val="0"/>
          <c:showVal val="1"/>
          <c:showCatName val="0"/>
          <c:showSerName val="0"/>
          <c:showPercent val="0"/>
          <c:showBubbleSize val="0"/>
        </c:dLbls>
        <c:axId val="473436312"/>
        <c:axId val="474097256"/>
      </c:scatterChart>
      <c:valAx>
        <c:axId val="473436312"/>
        <c:scaling>
          <c:orientation val="minMax"/>
          <c:max val="7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097256"/>
        <c:crosses val="autoZero"/>
        <c:crossBetween val="midCat"/>
      </c:valAx>
      <c:valAx>
        <c:axId val="474097256"/>
        <c:scaling>
          <c:orientation val="minMax"/>
          <c:max val="131"/>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3436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{166ACBDC-AF9F-4F17-A2DC-A7043B9FB629}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E96-4A7E-993B-8F4B842EAF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{2C3761C3-9AE3-46D8-AE7B-4C87C8029F96}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96-4A7E-993B-8F4B842EAF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{590C5B7F-46BE-43E8-9918-96B182ECB434}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96-4A7E-993B-8F4B842EAF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{69164A0F-13DE-405A-8AF8-6A072AD1D2F0}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96-4A7E-993B-8F4B842EAF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{627BC24A-E31E-4004-9E56-8D49BFA24065}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96-4A7E-993B-8F4B842EAFF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{2456DE8B-ED01-4C78-B7D2-F67ED9DC2D42}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E96-4A7E-993B-8F4B842EAFF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{4B85F078-3AE6-4FC8-8BE4-266C0CDC41A1}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E96-4A7E-993B-8F4B842EAFFF}"/>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{BE64826C-431F-4DB4-8618-A6B523C02688}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E96-4A7E-993B-8F4B842EAFFF}"/>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{BA3B8290-071C-42E1-B918-468177F269A0}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E96-4A7E-993B-8F4B842EAF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14.3</c:v>
                </c:pt>
                <c:pt idx="8">
                  <c:v>12.8</c:v>
                </c:pt>
                <c:pt idx="16">
                  <c:v>11.5</c:v>
                </c:pt>
                <c:pt idx="24">
                  <c:v>10.1</c:v>
                </c:pt>
                <c:pt idx="32">
                  <c:v>9.6999999999999993</c:v>
                </c:pt>
              </c:numCache>
            </c:numRef>
          </c:xVal>
          <c:yVal>
            <c:numRef>
              <c:f>公会計指標分析・財政指標組合せ分析表!$BP$73:$DC$73</c:f>
              <c:numCache>
                <c:formatCode>#,##0.0;"▲ "#,##0.0</c:formatCode>
                <c:ptCount val="40"/>
                <c:pt idx="0">
                  <c:v>133.9</c:v>
                </c:pt>
                <c:pt idx="8">
                  <c:v>126.5</c:v>
                </c:pt>
                <c:pt idx="16">
                  <c:v>119.6</c:v>
                </c:pt>
                <c:pt idx="24">
                  <c:v>116.5</c:v>
                </c:pt>
                <c:pt idx="32">
                  <c:v>106.3</c:v>
                </c:pt>
              </c:numCache>
            </c:numRef>
          </c:yVal>
          <c:smooth val="0"/>
          <c:extLst>
            <c:ext xmlns:c16="http://schemas.microsoft.com/office/drawing/2014/chart" uri="{C3380CC4-5D6E-409C-BE32-E72D297353CC}">
              <c16:uniqueId val="{00000009-0E96-4A7E-993B-8F4B842EAFF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{A157B738-4043-47E0-ABCB-AF3DBB641B90}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E96-4A7E-993B-8F4B842EAFF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{8CB29A96-A39B-4E67-B84F-BB5A02E14B27}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96-4A7E-993B-8F4B842EAF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{45C0212E-443B-4202-9680-A6315053B221}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96-4A7E-993B-8F4B842EAF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{B7077DDE-F16B-422A-A96A-D72A06CCF1ED}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96-4A7E-993B-8F4B842EAF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{398E5039-F9FB-4ED6-BE08-913EC3069E4C}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96-4A7E-993B-8F4B842EAFFF}"/>
                </c:ext>
              </c:extLst>
            </c:dLbl>
            <c:dLbl>
              <c:idx val="8"/>
              <c:layout>
                <c:manualLayout>
                  <c:x val="-3.3550264659664215E-2"/>
                  <c:y val="-6.3417053278051277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{BDA095AB-13C2-40A8-88D0-72385F32426A}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E96-4A7E-993B-8F4B842EAFFF}"/>
                </c:ext>
              </c:extLst>
            </c:dLbl>
            <c:dLbl>
              <c:idx val="16"/>
              <c:layout>
                <c:manualLayout>
                  <c:x val="-2.9845718578557088E-2"/>
                  <c:y val="-6.1415898409967293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{A8F640FB-B2A7-49B0-B8B3-33AC0AFDDC81}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E96-4A7E-993B-8F4B842EAFFF}"/>
                </c:ext>
              </c:extLst>
            </c:dLbl>
            <c:dLbl>
              <c:idx val="24"/>
              <c:layout>
                <c:manualLayout>
                  <c:x val="-2.9845718578557088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{9AC86446-3438-45E8-A4E5-0C0185DC5615}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E96-4A7E-993B-8F4B842EAFFF}"/>
                </c:ext>
              </c:extLst>
            </c:dLbl>
            <c:dLbl>
              <c:idx val="32"/>
              <c:layout>
                <c:manualLayout>
                  <c:x val="-3.3550264659664229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{0E92F98A-D07E-4629-82E9-B27089176038}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E96-4A7E-993B-8F4B842EAF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c:ext xmlns:c16="http://schemas.microsoft.com/office/drawing/2014/chart" uri="{C3380CC4-5D6E-409C-BE32-E72D297353CC}">
              <c16:uniqueId val="{00000013-0E96-4A7E-993B-8F4B842EAFFF}"/>
            </c:ext>
          </c:extLst>
        </c:ser>
        <c:dLbls>
          <c:showLegendKey val="0"/>
          <c:showVal val="1"/>
          <c:showCatName val="0"/>
          <c:showSerName val="0"/>
          <c:showPercent val="0"/>
          <c:showBubbleSize val="0"/>
        </c:dLbls>
        <c:axId val="474098040"/>
        <c:axId val="474098432"/>
      </c:scatterChart>
      <c:valAx>
        <c:axId val="474098040"/>
        <c:scaling>
          <c:orientation val="minMax"/>
          <c:max val="14.9"/>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098432"/>
        <c:crosses val="autoZero"/>
        <c:crossBetween val="midCat"/>
      </c:valAx>
      <c:valAx>
        <c:axId val="474098432"/>
        <c:scaling>
          <c:orientation val="minMax"/>
          <c:max val="16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0980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秋田県由利本荘市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○元利償還金</a:t>
          </a:r>
          <a:endParaRPr lang="ja-JP" altLang="ja-JP" sz="1000">
            <a:effectLst/>
          </a:endParaRPr>
        </a:p>
        <a:p>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岩城小学校建設事業や消防庁舎建設事業等の大型建設事業の地方債元金償還が始まったことにより、前年度に比べて増加した。</a:t>
          </a:r>
          <a:endParaRPr kumimoji="1" lang="en-US" altLang="ja-JP" sz="800">
            <a:solidFill>
              <a:schemeClr val="dk1"/>
            </a:solidFill>
            <a:effectLst/>
            <a:latin typeface="+mn-lt"/>
            <a:ea typeface="+mn-ea"/>
            <a:cs typeface="+mn-cs"/>
          </a:endParaRPr>
        </a:p>
        <a:p>
          <a:r>
            <a:rPr kumimoji="1" lang="ja-JP" altLang="ja-JP" sz="800">
              <a:solidFill>
                <a:schemeClr val="dk1"/>
              </a:solidFill>
              <a:effectLst/>
              <a:latin typeface="+mn-lt"/>
              <a:ea typeface="+mn-ea"/>
              <a:cs typeface="+mn-cs"/>
            </a:rPr>
            <a:t>○公営企業債の元利償還金に対する繰入金</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　下水道事業、集落排水事業で地方債償還のピークを迎えているため、繰入金が増加している。</a:t>
          </a:r>
          <a:endParaRPr kumimoji="1" lang="en-US" altLang="ja-JP" sz="800">
            <a:solidFill>
              <a:schemeClr val="dk1"/>
            </a:solidFill>
            <a:effectLst/>
            <a:latin typeface="+mn-lt"/>
            <a:ea typeface="+mn-ea"/>
            <a:cs typeface="+mn-cs"/>
          </a:endParaRPr>
        </a:p>
        <a:p>
          <a:r>
            <a:rPr kumimoji="1" lang="ja-JP" altLang="ja-JP" sz="800">
              <a:solidFill>
                <a:schemeClr val="dk1"/>
              </a:solidFill>
              <a:effectLst/>
              <a:latin typeface="+mn-lt"/>
              <a:ea typeface="+mn-ea"/>
              <a:cs typeface="+mn-cs"/>
            </a:rPr>
            <a:t>○組合等が起こした地方債の元利償還金に対する負担金等</a:t>
          </a:r>
          <a:endParaRPr lang="ja-JP" altLang="ja-JP" sz="1000">
            <a:effectLst/>
          </a:endParaRPr>
        </a:p>
        <a:p>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前年度に</a:t>
          </a:r>
          <a:r>
            <a:rPr kumimoji="1" lang="ja-JP" altLang="ja-JP" sz="800">
              <a:solidFill>
                <a:schemeClr val="dk1"/>
              </a:solidFill>
              <a:effectLst/>
              <a:latin typeface="+mn-lt"/>
              <a:ea typeface="+mn-ea"/>
              <a:cs typeface="+mn-cs"/>
            </a:rPr>
            <a:t>産学共同研究センター事業及びし尿処理施設改良事業に係る</a:t>
          </a:r>
          <a:r>
            <a:rPr kumimoji="1" lang="ja-JP" altLang="en-US" sz="800">
              <a:solidFill>
                <a:schemeClr val="dk1"/>
              </a:solidFill>
              <a:effectLst/>
              <a:latin typeface="+mn-lt"/>
              <a:ea typeface="+mn-ea"/>
              <a:cs typeface="+mn-cs"/>
            </a:rPr>
            <a:t>地方債の</a:t>
          </a:r>
          <a:r>
            <a:rPr kumimoji="1" lang="ja-JP" altLang="ja-JP" sz="800">
              <a:solidFill>
                <a:schemeClr val="dk1"/>
              </a:solidFill>
              <a:effectLst/>
              <a:latin typeface="+mn-lt"/>
              <a:ea typeface="+mn-ea"/>
              <a:cs typeface="+mn-cs"/>
            </a:rPr>
            <a:t>償還終了により大幅な減少とな</a:t>
          </a:r>
          <a:r>
            <a:rPr kumimoji="1" lang="ja-JP" altLang="en-US" sz="800">
              <a:solidFill>
                <a:schemeClr val="dk1"/>
              </a:solidFill>
              <a:effectLst/>
              <a:latin typeface="+mn-lt"/>
              <a:ea typeface="+mn-ea"/>
              <a:cs typeface="+mn-cs"/>
            </a:rPr>
            <a:t>り、新規に発行もしていないため負担金等は年々減少している</a:t>
          </a:r>
          <a:r>
            <a:rPr kumimoji="1" lang="ja-JP" altLang="ja-JP" sz="800">
              <a:solidFill>
                <a:schemeClr val="dk1"/>
              </a:solidFill>
              <a:effectLst/>
              <a:latin typeface="+mn-lt"/>
              <a:ea typeface="+mn-ea"/>
              <a:cs typeface="+mn-cs"/>
            </a:rPr>
            <a:t>。</a:t>
          </a:r>
          <a:endParaRPr lang="ja-JP" altLang="ja-JP" sz="1000">
            <a:effectLst/>
          </a:endParaRPr>
        </a:p>
        <a:p>
          <a:r>
            <a:rPr kumimoji="1" lang="ja-JP" altLang="ja-JP" sz="800">
              <a:solidFill>
                <a:schemeClr val="dk1"/>
              </a:solidFill>
              <a:effectLst/>
              <a:latin typeface="+mn-lt"/>
              <a:ea typeface="+mn-ea"/>
              <a:cs typeface="+mn-cs"/>
            </a:rPr>
            <a:t>○債務負担行為に基づく支出額</a:t>
          </a:r>
          <a:endParaRPr lang="ja-JP" altLang="ja-JP" sz="1000">
            <a:effectLst/>
          </a:endParaRPr>
        </a:p>
        <a:p>
          <a:r>
            <a:rPr kumimoji="1" lang="ja-JP" altLang="ja-JP" sz="800">
              <a:solidFill>
                <a:schemeClr val="dk1"/>
              </a:solidFill>
              <a:effectLst/>
              <a:latin typeface="+mn-lt"/>
              <a:ea typeface="+mn-ea"/>
              <a:cs typeface="+mn-cs"/>
            </a:rPr>
            <a:t>　合併以前の債務負担行為が終了し、公債費に準ずる債務負担行為については抑制しているため、年々減少傾向にある。</a:t>
          </a:r>
          <a:endParaRPr lang="ja-JP" altLang="ja-JP" sz="1000">
            <a:effectLst/>
          </a:endParaRPr>
        </a:p>
        <a:p>
          <a:r>
            <a:rPr kumimoji="1" lang="ja-JP" altLang="ja-JP" sz="800">
              <a:solidFill>
                <a:schemeClr val="dk1"/>
              </a:solidFill>
              <a:effectLst/>
              <a:latin typeface="+mn-lt"/>
              <a:ea typeface="+mn-ea"/>
              <a:cs typeface="+mn-cs"/>
            </a:rPr>
            <a:t>○算入公債費等</a:t>
          </a:r>
          <a:endParaRPr lang="ja-JP" altLang="ja-JP" sz="1000">
            <a:effectLst/>
          </a:endParaRPr>
        </a:p>
        <a:p>
          <a:r>
            <a:rPr kumimoji="1" lang="ja-JP" altLang="ja-JP" sz="800">
              <a:solidFill>
                <a:schemeClr val="dk1"/>
              </a:solidFill>
              <a:effectLst/>
              <a:latin typeface="+mn-lt"/>
              <a:ea typeface="+mn-ea"/>
              <a:cs typeface="+mn-cs"/>
            </a:rPr>
            <a:t>　市債の新規発行については、過疎対策事業債や合併特例事業債など交付税算入割合の高い地方債を活用して</a:t>
          </a:r>
          <a:r>
            <a:rPr kumimoji="1" lang="ja-JP" altLang="en-US" sz="800">
              <a:solidFill>
                <a:schemeClr val="dk1"/>
              </a:solidFill>
              <a:effectLst/>
              <a:latin typeface="+mn-lt"/>
              <a:ea typeface="+mn-ea"/>
              <a:cs typeface="+mn-cs"/>
            </a:rPr>
            <a:t>おり、ここ数年は同程度で推移している。</a:t>
          </a:r>
          <a:endParaRPr lang="ja-JP" altLang="ja-JP" sz="1000">
            <a:effectLst/>
          </a:endParaRPr>
        </a:p>
        <a:p>
          <a:r>
            <a:rPr kumimoji="1" lang="ja-JP" altLang="ja-JP" sz="800" b="0">
              <a:solidFill>
                <a:schemeClr val="tx1"/>
              </a:solidFill>
              <a:effectLst/>
              <a:latin typeface="+mn-lt"/>
              <a:ea typeface="+mn-ea"/>
              <a:cs typeface="+mn-cs"/>
            </a:rPr>
            <a:t>○今後の対応</a:t>
          </a:r>
          <a:endParaRPr lang="ja-JP" altLang="ja-JP" sz="1000" b="0">
            <a:solidFill>
              <a:schemeClr val="tx1"/>
            </a:solidFill>
            <a:effectLst/>
          </a:endParaRPr>
        </a:p>
        <a:p>
          <a:r>
            <a:rPr kumimoji="1" lang="ja-JP" altLang="ja-JP" sz="800" b="0">
              <a:solidFill>
                <a:schemeClr val="tx1"/>
              </a:solidFill>
              <a:effectLst/>
              <a:latin typeface="+mn-lt"/>
              <a:ea typeface="+mn-ea"/>
              <a:cs typeface="+mn-cs"/>
            </a:rPr>
            <a:t>　</a:t>
          </a:r>
          <a:r>
            <a:rPr kumimoji="1" lang="ja-JP" altLang="en-US" sz="800" b="0">
              <a:solidFill>
                <a:schemeClr val="tx1"/>
              </a:solidFill>
              <a:effectLst/>
              <a:latin typeface="+mn-lt"/>
              <a:ea typeface="+mn-ea"/>
              <a:cs typeface="+mn-cs"/>
            </a:rPr>
            <a:t>元利償還金や</a:t>
          </a:r>
          <a:r>
            <a:rPr kumimoji="1" lang="ja-JP" altLang="ja-JP" sz="800" b="0">
              <a:solidFill>
                <a:schemeClr val="tx1"/>
              </a:solidFill>
              <a:effectLst/>
              <a:latin typeface="+mn-lt"/>
              <a:ea typeface="+mn-ea"/>
              <a:cs typeface="+mn-cs"/>
            </a:rPr>
            <a:t>実質公債費比率は</a:t>
          </a:r>
          <a:r>
            <a:rPr kumimoji="1" lang="ja-JP" altLang="en-US" sz="800" b="0">
              <a:solidFill>
                <a:schemeClr val="tx1"/>
              </a:solidFill>
              <a:effectLst/>
              <a:latin typeface="+mn-lt"/>
              <a:ea typeface="+mn-ea"/>
              <a:cs typeface="+mn-cs"/>
            </a:rPr>
            <a:t>平成２８年度まで</a:t>
          </a:r>
          <a:r>
            <a:rPr kumimoji="1" lang="ja-JP" altLang="ja-JP" sz="800" b="0">
              <a:solidFill>
                <a:schemeClr val="tx1"/>
              </a:solidFill>
              <a:effectLst/>
              <a:latin typeface="+mn-lt"/>
              <a:ea typeface="+mn-ea"/>
              <a:cs typeface="+mn-cs"/>
            </a:rPr>
            <a:t>年々改善されてい</a:t>
          </a:r>
          <a:r>
            <a:rPr kumimoji="1" lang="ja-JP" altLang="en-US" sz="800" b="0">
              <a:solidFill>
                <a:schemeClr val="tx1"/>
              </a:solidFill>
              <a:effectLst/>
              <a:latin typeface="+mn-lt"/>
              <a:ea typeface="+mn-ea"/>
              <a:cs typeface="+mn-cs"/>
            </a:rPr>
            <a:t>たが、平成２９年度は増加となり、今後も防災公園整備事業などの大型建設事業の地方債償還開始に伴い数年間はこの傾向が続くと思われる。公営企業債の元利償還金に対する繰入金については、整備計画の見直しなどにより新規地方債発行の抑制を図る。</a:t>
          </a:r>
          <a:r>
            <a:rPr kumimoji="1" lang="ja-JP" altLang="ja-JP" sz="800" b="0">
              <a:solidFill>
                <a:schemeClr val="tx1"/>
              </a:solidFill>
              <a:effectLst/>
              <a:latin typeface="+mn-lt"/>
              <a:ea typeface="+mn-ea"/>
              <a:cs typeface="+mn-cs"/>
            </a:rPr>
            <a:t>普通交付税の減</a:t>
          </a:r>
          <a:r>
            <a:rPr kumimoji="1" lang="ja-JP" altLang="en-US" sz="800" b="0">
              <a:solidFill>
                <a:schemeClr val="tx1"/>
              </a:solidFill>
              <a:effectLst/>
              <a:latin typeface="+mn-lt"/>
              <a:ea typeface="+mn-ea"/>
              <a:cs typeface="+mn-cs"/>
            </a:rPr>
            <a:t>など</a:t>
          </a:r>
          <a:r>
            <a:rPr kumimoji="1" lang="ja-JP" altLang="ja-JP" sz="800" b="0">
              <a:solidFill>
                <a:schemeClr val="tx1"/>
              </a:solidFill>
              <a:effectLst/>
              <a:latin typeface="+mn-lt"/>
              <a:ea typeface="+mn-ea"/>
              <a:cs typeface="+mn-cs"/>
            </a:rPr>
            <a:t>により、分母の基礎となる標準財政規模の縮小が見込まれているが、</a:t>
          </a:r>
          <a:r>
            <a:rPr kumimoji="1" lang="ja-JP" altLang="en-US" sz="800" b="0">
              <a:solidFill>
                <a:schemeClr val="tx1"/>
              </a:solidFill>
              <a:effectLst/>
              <a:latin typeface="+mn-lt"/>
              <a:ea typeface="+mn-ea"/>
              <a:cs typeface="+mn-cs"/>
            </a:rPr>
            <a:t>収支の状況を見極めながら地方債の積極的な繰上償還の実施や、新規地方債</a:t>
          </a:r>
          <a:r>
            <a:rPr kumimoji="1" lang="ja-JP" altLang="ja-JP" sz="800" b="0">
              <a:solidFill>
                <a:schemeClr val="tx1"/>
              </a:solidFill>
              <a:effectLst/>
              <a:latin typeface="+mn-lt"/>
              <a:ea typeface="+mn-ea"/>
              <a:cs typeface="+mn-cs"/>
            </a:rPr>
            <a:t>発行の抑制、交付税算入割合の高い地方債の活用を基本とし、比率のさらなる改善を図る。</a:t>
          </a:r>
          <a:endParaRPr lang="ja-JP" altLang="ja-JP" sz="1000" b="0">
            <a:solidFill>
              <a:schemeClr val="tx1"/>
            </a:solidFill>
            <a:effectLst/>
          </a:endParaRPr>
        </a:p>
        <a:p>
          <a:endParaRPr kumimoji="1" lang="ja-JP" altLang="en-US" sz="1000" b="0">
            <a:solidFill>
              <a:schemeClr val="tx1"/>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秋田県由利本荘市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○一般会計等に係る地方債の現在高</a:t>
          </a:r>
          <a:endParaRPr lang="ja-JP" altLang="ja-JP" sz="1000">
            <a:effectLst/>
          </a:endParaRPr>
        </a:p>
        <a:p>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防災公園整備事業等の大型建設事業の増により増加した。</a:t>
          </a:r>
          <a:endParaRPr lang="ja-JP" altLang="ja-JP" sz="1000">
            <a:effectLst/>
          </a:endParaRPr>
        </a:p>
        <a:p>
          <a:r>
            <a:rPr kumimoji="1" lang="ja-JP" altLang="ja-JP" sz="800">
              <a:solidFill>
                <a:schemeClr val="dk1"/>
              </a:solidFill>
              <a:effectLst/>
              <a:latin typeface="+mn-lt"/>
              <a:ea typeface="+mn-ea"/>
              <a:cs typeface="+mn-cs"/>
            </a:rPr>
            <a:t>○債務負担行為に基づく支出予定額</a:t>
          </a:r>
          <a:endParaRPr lang="ja-JP" altLang="ja-JP" sz="1000">
            <a:effectLst/>
          </a:endParaRPr>
        </a:p>
        <a:p>
          <a:r>
            <a:rPr kumimoji="1" lang="ja-JP" altLang="ja-JP" sz="800">
              <a:solidFill>
                <a:schemeClr val="dk1"/>
              </a:solidFill>
              <a:effectLst/>
              <a:latin typeface="+mn-lt"/>
              <a:ea typeface="+mn-ea"/>
              <a:cs typeface="+mn-cs"/>
            </a:rPr>
            <a:t>　合併以前の債務負担行為が終了し、公債費に準ずる債務負担行為については抑制しているため、年々減少傾向にある。</a:t>
          </a:r>
          <a:endParaRPr lang="ja-JP" altLang="ja-JP" sz="1000">
            <a:effectLst/>
          </a:endParaRPr>
        </a:p>
        <a:p>
          <a:r>
            <a:rPr kumimoji="1" lang="ja-JP" altLang="ja-JP" sz="800">
              <a:solidFill>
                <a:schemeClr val="dk1"/>
              </a:solidFill>
              <a:effectLst/>
              <a:latin typeface="+mn-lt"/>
              <a:ea typeface="+mn-ea"/>
              <a:cs typeface="+mn-cs"/>
            </a:rPr>
            <a:t>○公営企業債等繰入見込額</a:t>
          </a:r>
          <a:endParaRPr lang="ja-JP" altLang="ja-JP" sz="1000">
            <a:effectLst/>
          </a:endParaRPr>
        </a:p>
        <a:p>
          <a:r>
            <a:rPr kumimoji="1" lang="ja-JP" altLang="ja-JP" sz="800">
              <a:solidFill>
                <a:schemeClr val="dk1"/>
              </a:solidFill>
              <a:effectLst/>
              <a:latin typeface="+mn-lt"/>
              <a:ea typeface="+mn-ea"/>
              <a:cs typeface="+mn-cs"/>
            </a:rPr>
            <a:t>　下水道事業や集落排水事業などの投資事業の平準化を図ることにより、</a:t>
          </a:r>
          <a:r>
            <a:rPr kumimoji="1" lang="ja-JP" altLang="en-US" sz="800">
              <a:solidFill>
                <a:schemeClr val="dk1"/>
              </a:solidFill>
              <a:effectLst/>
              <a:latin typeface="+mn-lt"/>
              <a:ea typeface="+mn-ea"/>
              <a:cs typeface="+mn-cs"/>
            </a:rPr>
            <a:t>地方債残高の急増を抑え、公営企業債に対する繰入見込額</a:t>
          </a:r>
          <a:r>
            <a:rPr kumimoji="1" lang="ja-JP" altLang="ja-JP" sz="800">
              <a:solidFill>
                <a:schemeClr val="dk1"/>
              </a:solidFill>
              <a:effectLst/>
              <a:latin typeface="+mn-lt"/>
              <a:ea typeface="+mn-ea"/>
              <a:cs typeface="+mn-cs"/>
            </a:rPr>
            <a:t>についても平準化を図っている。</a:t>
          </a:r>
          <a:endParaRPr lang="ja-JP" altLang="ja-JP" sz="1000">
            <a:effectLst/>
          </a:endParaRPr>
        </a:p>
        <a:p>
          <a:r>
            <a:rPr kumimoji="1" lang="ja-JP" altLang="ja-JP" sz="800">
              <a:solidFill>
                <a:schemeClr val="dk1"/>
              </a:solidFill>
              <a:effectLst/>
              <a:latin typeface="+mn-lt"/>
              <a:ea typeface="+mn-ea"/>
              <a:cs typeface="+mn-cs"/>
            </a:rPr>
            <a:t>○組合等負担等見込額</a:t>
          </a:r>
          <a:endParaRPr lang="ja-JP" altLang="ja-JP" sz="1000">
            <a:effectLst/>
          </a:endParaRPr>
        </a:p>
        <a:p>
          <a:r>
            <a:rPr kumimoji="1" lang="ja-JP" altLang="ja-JP" sz="800">
              <a:solidFill>
                <a:schemeClr val="dk1"/>
              </a:solidFill>
              <a:effectLst/>
              <a:latin typeface="+mn-lt"/>
              <a:ea typeface="+mn-ea"/>
              <a:cs typeface="+mn-cs"/>
            </a:rPr>
            <a:t>　一部事務組合において新規事業を行っていないため減少している。</a:t>
          </a:r>
          <a:endParaRPr lang="ja-JP" altLang="ja-JP" sz="1000">
            <a:effectLst/>
          </a:endParaRPr>
        </a:p>
        <a:p>
          <a:r>
            <a:rPr kumimoji="1" lang="ja-JP" altLang="ja-JP" sz="800" b="0">
              <a:solidFill>
                <a:schemeClr val="tx1"/>
              </a:solidFill>
              <a:effectLst/>
              <a:latin typeface="+mn-lt"/>
              <a:ea typeface="+mn-ea"/>
              <a:cs typeface="+mn-cs"/>
            </a:rPr>
            <a:t>○退職手当負担見込額</a:t>
          </a:r>
          <a:endParaRPr lang="ja-JP" altLang="ja-JP" sz="1000" b="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a:solidFill>
                <a:schemeClr val="tx1"/>
              </a:solidFill>
              <a:effectLst/>
              <a:latin typeface="+mn-lt"/>
              <a:ea typeface="+mn-ea"/>
              <a:cs typeface="+mn-cs"/>
            </a:rPr>
            <a:t>　平成２８年度までは、</a:t>
          </a:r>
          <a:r>
            <a:rPr kumimoji="1" lang="ja-JP" altLang="ja-JP" sz="800" b="0">
              <a:solidFill>
                <a:schemeClr val="tx1"/>
              </a:solidFill>
              <a:effectLst/>
              <a:latin typeface="+mn-lt"/>
              <a:ea typeface="+mn-ea"/>
              <a:cs typeface="+mn-cs"/>
            </a:rPr>
            <a:t>定員適正化計画に基づく職員数の減少により負担見込額も減少してい</a:t>
          </a:r>
          <a:r>
            <a:rPr kumimoji="1" lang="ja-JP" altLang="en-US" sz="800" b="0">
              <a:solidFill>
                <a:schemeClr val="tx1"/>
              </a:solidFill>
              <a:effectLst/>
              <a:latin typeface="+mn-lt"/>
              <a:ea typeface="+mn-ea"/>
              <a:cs typeface="+mn-cs"/>
            </a:rPr>
            <a:t>たが、平成２９年度は特別養護老人施設の民営化に伴う一般会計職員の増により、</a:t>
          </a:r>
          <a:r>
            <a:rPr kumimoji="1" lang="ja-JP" altLang="ja-JP" sz="800" b="0">
              <a:solidFill>
                <a:schemeClr val="tx1"/>
              </a:solidFill>
              <a:effectLst/>
              <a:latin typeface="+mn-lt"/>
              <a:ea typeface="+mn-ea"/>
              <a:cs typeface="+mn-cs"/>
            </a:rPr>
            <a:t>負担見込額も減少している。</a:t>
          </a:r>
          <a:endParaRPr lang="ja-JP" altLang="ja-JP" sz="1000" b="0">
            <a:solidFill>
              <a:schemeClr val="tx1"/>
            </a:solidFill>
            <a:effectLst/>
          </a:endParaRPr>
        </a:p>
        <a:p>
          <a:r>
            <a:rPr kumimoji="1" lang="ja-JP" altLang="ja-JP" sz="800">
              <a:solidFill>
                <a:schemeClr val="dk1"/>
              </a:solidFill>
              <a:effectLst/>
              <a:latin typeface="+mn-lt"/>
              <a:ea typeface="+mn-ea"/>
              <a:cs typeface="+mn-cs"/>
            </a:rPr>
            <a:t>○充当可能基金</a:t>
          </a:r>
          <a:endParaRPr lang="ja-JP" altLang="ja-JP" sz="1000">
            <a:effectLst/>
          </a:endParaRPr>
        </a:p>
        <a:p>
          <a:r>
            <a:rPr kumimoji="1" lang="ja-JP" altLang="ja-JP" sz="800">
              <a:solidFill>
                <a:schemeClr val="dk1"/>
              </a:solidFill>
              <a:effectLst/>
              <a:latin typeface="+mn-lt"/>
              <a:ea typeface="+mn-ea"/>
              <a:cs typeface="+mn-cs"/>
            </a:rPr>
            <a:t>　平成２</a:t>
          </a:r>
          <a:r>
            <a:rPr kumimoji="1" lang="ja-JP" altLang="en-US" sz="800">
              <a:solidFill>
                <a:schemeClr val="dk1"/>
              </a:solidFill>
              <a:effectLst/>
              <a:latin typeface="+mn-lt"/>
              <a:ea typeface="+mn-ea"/>
              <a:cs typeface="+mn-cs"/>
            </a:rPr>
            <a:t>９</a:t>
          </a:r>
          <a:r>
            <a:rPr kumimoji="1" lang="ja-JP" altLang="ja-JP" sz="800">
              <a:solidFill>
                <a:schemeClr val="dk1"/>
              </a:solidFill>
              <a:effectLst/>
              <a:latin typeface="+mn-lt"/>
              <a:ea typeface="+mn-ea"/>
              <a:cs typeface="+mn-cs"/>
            </a:rPr>
            <a:t>年度は、今後の財政負担に対応するため</a:t>
          </a:r>
          <a:r>
            <a:rPr kumimoji="1" lang="ja-JP" altLang="en-US" sz="800">
              <a:solidFill>
                <a:schemeClr val="dk1"/>
              </a:solidFill>
              <a:effectLst/>
              <a:latin typeface="+mn-lt"/>
              <a:ea typeface="+mn-ea"/>
              <a:cs typeface="+mn-cs"/>
            </a:rPr>
            <a:t>庁舎建設基金、</a:t>
          </a:r>
          <a:r>
            <a:rPr kumimoji="1" lang="ja-JP" altLang="ja-JP" sz="800">
              <a:solidFill>
                <a:schemeClr val="dk1"/>
              </a:solidFill>
              <a:effectLst/>
              <a:latin typeface="+mn-lt"/>
              <a:ea typeface="+mn-ea"/>
              <a:cs typeface="+mn-cs"/>
            </a:rPr>
            <a:t>公共施設等維持補修基金の積み増し</a:t>
          </a:r>
          <a:r>
            <a:rPr kumimoji="1" lang="ja-JP" altLang="en-US" sz="800">
              <a:solidFill>
                <a:schemeClr val="dk1"/>
              </a:solidFill>
              <a:effectLst/>
              <a:latin typeface="+mn-lt"/>
              <a:ea typeface="+mn-ea"/>
              <a:cs typeface="+mn-cs"/>
            </a:rPr>
            <a:t>を</a:t>
          </a:r>
          <a:r>
            <a:rPr kumimoji="1" lang="ja-JP" altLang="ja-JP" sz="800">
              <a:solidFill>
                <a:schemeClr val="dk1"/>
              </a:solidFill>
              <a:effectLst/>
              <a:latin typeface="+mn-lt"/>
              <a:ea typeface="+mn-ea"/>
              <a:cs typeface="+mn-cs"/>
            </a:rPr>
            <a:t>行い</a:t>
          </a:r>
          <a:r>
            <a:rPr kumimoji="1" lang="ja-JP" altLang="en-US" sz="800">
              <a:solidFill>
                <a:schemeClr val="dk1"/>
              </a:solidFill>
              <a:effectLst/>
              <a:latin typeface="+mn-lt"/>
              <a:ea typeface="+mn-ea"/>
              <a:cs typeface="+mn-cs"/>
            </a:rPr>
            <a:t>増</a:t>
          </a:r>
          <a:r>
            <a:rPr kumimoji="1" lang="ja-JP" altLang="ja-JP" sz="800">
              <a:solidFill>
                <a:schemeClr val="dk1"/>
              </a:solidFill>
              <a:effectLst/>
              <a:latin typeface="+mn-lt"/>
              <a:ea typeface="+mn-ea"/>
              <a:cs typeface="+mn-cs"/>
            </a:rPr>
            <a:t>額となった。</a:t>
          </a:r>
          <a:endParaRPr lang="ja-JP" altLang="ja-JP" sz="1000">
            <a:effectLst/>
          </a:endParaRPr>
        </a:p>
        <a:p>
          <a:r>
            <a:rPr kumimoji="1" lang="ja-JP" altLang="ja-JP" sz="800">
              <a:solidFill>
                <a:schemeClr val="dk1"/>
              </a:solidFill>
              <a:effectLst/>
              <a:latin typeface="+mn-lt"/>
              <a:ea typeface="+mn-ea"/>
              <a:cs typeface="+mn-cs"/>
            </a:rPr>
            <a:t>○充当可能特定歳入</a:t>
          </a:r>
          <a:endParaRPr lang="ja-JP" altLang="ja-JP" sz="1000">
            <a:effectLst/>
          </a:endParaRPr>
        </a:p>
        <a:p>
          <a:r>
            <a:rPr kumimoji="1" lang="ja-JP" altLang="ja-JP" sz="800">
              <a:solidFill>
                <a:schemeClr val="dk1"/>
              </a:solidFill>
              <a:effectLst/>
              <a:latin typeface="+mn-lt"/>
              <a:ea typeface="+mn-ea"/>
              <a:cs typeface="+mn-cs"/>
            </a:rPr>
            <a:t>　都市計画税収の増加により、増加した。</a:t>
          </a:r>
          <a:endParaRPr lang="ja-JP" altLang="ja-JP" sz="1000">
            <a:effectLst/>
          </a:endParaRPr>
        </a:p>
        <a:p>
          <a:r>
            <a:rPr kumimoji="1" lang="ja-JP" altLang="ja-JP" sz="800" b="0">
              <a:solidFill>
                <a:schemeClr val="tx1"/>
              </a:solidFill>
              <a:effectLst/>
              <a:latin typeface="+mn-lt"/>
              <a:ea typeface="+mn-ea"/>
              <a:cs typeface="+mn-cs"/>
            </a:rPr>
            <a:t>○基準財政需要額算入見込額</a:t>
          </a:r>
          <a:endParaRPr lang="ja-JP" altLang="ja-JP" sz="1000" b="0">
            <a:solidFill>
              <a:schemeClr val="tx1"/>
            </a:solidFill>
            <a:effectLst/>
          </a:endParaRPr>
        </a:p>
        <a:p>
          <a:r>
            <a:rPr kumimoji="1" lang="ja-JP" altLang="ja-JP" sz="800" b="0">
              <a:solidFill>
                <a:schemeClr val="tx1"/>
              </a:solidFill>
              <a:effectLst/>
              <a:latin typeface="+mn-lt"/>
              <a:ea typeface="+mn-ea"/>
              <a:cs typeface="+mn-cs"/>
            </a:rPr>
            <a:t>　</a:t>
          </a:r>
          <a:r>
            <a:rPr kumimoji="1" lang="ja-JP" altLang="en-US" sz="800" b="0">
              <a:solidFill>
                <a:schemeClr val="tx1"/>
              </a:solidFill>
              <a:effectLst/>
              <a:latin typeface="+mn-lt"/>
              <a:ea typeface="+mn-ea"/>
              <a:cs typeface="+mn-cs"/>
            </a:rPr>
            <a:t>地方債</a:t>
          </a:r>
          <a:r>
            <a:rPr kumimoji="1" lang="ja-JP" altLang="ja-JP" sz="800" b="0">
              <a:solidFill>
                <a:schemeClr val="tx1"/>
              </a:solidFill>
              <a:effectLst/>
              <a:latin typeface="+mn-lt"/>
              <a:ea typeface="+mn-ea"/>
              <a:cs typeface="+mn-cs"/>
            </a:rPr>
            <a:t>の新規発行については、過疎対策事業債や合併特例事業債など交付税算入割合の高い地方債を活用している。平成２</a:t>
          </a:r>
          <a:r>
            <a:rPr kumimoji="1" lang="ja-JP" altLang="en-US" sz="800" b="0">
              <a:solidFill>
                <a:schemeClr val="tx1"/>
              </a:solidFill>
              <a:effectLst/>
              <a:latin typeface="+mn-lt"/>
              <a:ea typeface="+mn-ea"/>
              <a:cs typeface="+mn-cs"/>
            </a:rPr>
            <a:t>９</a:t>
          </a:r>
          <a:r>
            <a:rPr kumimoji="1" lang="ja-JP" altLang="ja-JP" sz="800" b="0">
              <a:solidFill>
                <a:schemeClr val="tx1"/>
              </a:solidFill>
              <a:effectLst/>
              <a:latin typeface="+mn-lt"/>
              <a:ea typeface="+mn-ea"/>
              <a:cs typeface="+mn-cs"/>
            </a:rPr>
            <a:t>年度は</a:t>
          </a:r>
          <a:r>
            <a:rPr kumimoji="1" lang="ja-JP" altLang="en-US" sz="800" b="0">
              <a:solidFill>
                <a:schemeClr val="tx1"/>
              </a:solidFill>
              <a:effectLst/>
              <a:latin typeface="+mn-lt"/>
              <a:ea typeface="+mn-ea"/>
              <a:cs typeface="+mn-cs"/>
            </a:rPr>
            <a:t>地方債</a:t>
          </a:r>
          <a:r>
            <a:rPr kumimoji="1" lang="ja-JP" altLang="ja-JP" sz="800" b="0">
              <a:solidFill>
                <a:schemeClr val="tx1"/>
              </a:solidFill>
              <a:effectLst/>
              <a:latin typeface="+mn-lt"/>
              <a:ea typeface="+mn-ea"/>
              <a:cs typeface="+mn-cs"/>
            </a:rPr>
            <a:t>現在高</a:t>
          </a:r>
          <a:r>
            <a:rPr kumimoji="1" lang="ja-JP" altLang="en-US" sz="800" b="0">
              <a:solidFill>
                <a:schemeClr val="tx1"/>
              </a:solidFill>
              <a:effectLst/>
              <a:latin typeface="+mn-lt"/>
              <a:ea typeface="+mn-ea"/>
              <a:cs typeface="+mn-cs"/>
            </a:rPr>
            <a:t>は増加したが、合併算定替えが進んでいることによる需要額の減</a:t>
          </a:r>
          <a:r>
            <a:rPr kumimoji="1" lang="ja-JP" altLang="ja-JP" sz="800" b="0">
              <a:solidFill>
                <a:schemeClr val="tx1"/>
              </a:solidFill>
              <a:effectLst/>
              <a:latin typeface="+mn-lt"/>
              <a:ea typeface="+mn-ea"/>
              <a:cs typeface="+mn-cs"/>
            </a:rPr>
            <a:t>少に伴い、基準財政需要額算入見込額も減少に転じた。</a:t>
          </a:r>
          <a:endParaRPr lang="ja-JP" altLang="ja-JP" sz="1000">
            <a:effectLst/>
          </a:endParaRPr>
        </a:p>
        <a:p>
          <a:r>
            <a:rPr kumimoji="1" lang="ja-JP" altLang="ja-JP" sz="800">
              <a:solidFill>
                <a:schemeClr val="dk1"/>
              </a:solidFill>
              <a:effectLst/>
              <a:latin typeface="+mn-lt"/>
              <a:ea typeface="+mn-ea"/>
              <a:cs typeface="+mn-cs"/>
            </a:rPr>
            <a:t>○今後の対応</a:t>
          </a:r>
          <a:endParaRPr lang="ja-JP" altLang="ja-JP" sz="1000">
            <a:effectLst/>
          </a:endParaRPr>
        </a:p>
        <a:p>
          <a:r>
            <a:rPr kumimoji="1" lang="ja-JP" altLang="ja-JP" sz="800">
              <a:solidFill>
                <a:schemeClr val="dk1"/>
              </a:solidFill>
              <a:effectLst/>
              <a:latin typeface="+mn-lt"/>
              <a:ea typeface="+mn-ea"/>
              <a:cs typeface="+mn-cs"/>
            </a:rPr>
            <a:t>　将来負担比率は年々改善されている。今後は、普通交付税の減により、分母の基礎となる標準財政規模の縮小が見込まれているが、</a:t>
          </a:r>
          <a:r>
            <a:rPr kumimoji="1" lang="ja-JP" altLang="en-US" sz="800">
              <a:solidFill>
                <a:schemeClr val="dk1"/>
              </a:solidFill>
              <a:effectLst/>
              <a:latin typeface="+mn-lt"/>
              <a:ea typeface="+mn-ea"/>
              <a:cs typeface="+mn-cs"/>
            </a:rPr>
            <a:t>地方債</a:t>
          </a:r>
          <a:r>
            <a:rPr kumimoji="1" lang="ja-JP" altLang="ja-JP" sz="800">
              <a:solidFill>
                <a:schemeClr val="dk1"/>
              </a:solidFill>
              <a:effectLst/>
              <a:latin typeface="+mn-lt"/>
              <a:ea typeface="+mn-ea"/>
              <a:cs typeface="+mn-cs"/>
            </a:rPr>
            <a:t>発行の抑制、交付税算入割合の高い地方債の活用を基本とし、収支の状況を把握しながら充当可能基金の積み増しを実施し、比率のさらなる改善を図る。</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秋田県由利本荘市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指定管理施設（介護保険施設）や民営化施設（保育園）への派遣職員分人件費として「行政改革に伴う人件費平準化基金」を２．９億円取り崩した一方、防災公園整備事業などの大型建設事業の地方債元金償還償還開始を見据え「減債基金」３億円積み立てたこと、後年度の負担に対応するため「地域雇用創出推進基金」へ９億円積み立てたこと、公共施設等総合管理計画に基づき実施される施設修繕に備え「公共施設等維持補修基金」へ３億円積み立てたこと等により、基金全体としては１１．１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財政調整基金や減債基金は、現時点では、基金利子相当分の積立てを継続する。その他の特定目的基金は、それぞれの事業遂行に必要な基金であり、事業の進捗状況を見極めながら対応する。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・地域雇用創出推進基金：地域で直面している課題に対し知恵を活かしながら市の未来につながる事業を展開するための経費に充てるため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・公共施設等維持補修基金：公共施設等の計画的かつ効率的な維持補修費に充てるため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・行政改革に伴う人件費平準化基金：行政改革に伴う市負担の人件費に充てるため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市町振興基金では庁舎建設基金への積み替えのため２６．０億円、公共施設維持補修基金では最終処分場浸出水処理施設修繕事業などの公共施設修繕に１．８億円、地域雇用創出推進基金では住宅リフォーム補助金などの財源として１．０億円、行政改革に伴う人件費平準化基金では介護保険施設などへの派遣職員人件費分として２．９億円をそれぞれ取り崩したが、翌年度実施事業及び後年度の負担に対応するため、公共施設維持補修基金を３．０億円、地域雇用創出推進基金を９．０億円、庁舎建設基金で２７．０億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基金の内、雇用創出推進基金、公共施設等総合管理基金は、予算編成時の財源として、建物の維持や雇用関係事業に充当しているため、一定額の確保を目指している。その他の特定目的基金は、それぞれの事業遂行に必要な基金であり、事業の進捗状況を見極めながら対応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基金運用収入（預金利子分）の増。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は、災害等、不測の事態に対応するための経費、財源不足時に対応するための経費として位置づけており、総額の目安は、標準財政規模の１割程度と考えている。現時点でほぼ目安としている総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に達し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ていることや取り崩しを想定していないことから、引き続き、基金利子相当分の積立てを継続していく。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後年度の大型建設事業の地方債元金償還開始に対応するため、３億円を積み立てたことによる増加。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は、起債の償還財源と位置づけており、特に、繰上償還時の財源と考えている。平成２９年度に積み立てた３億円は、平成３０年度に取り崩し、６億円の繰上償還の財源としている。財政運営上、繰上償還が必要だと判断した時期には、その財源としての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秋田県由利本荘市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78,505
78,245
1,209.59
55,589,459
53,115,978
2,085,909
28,756,532
70,950,312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u="none" strike="noStrike" baseline="0">
              <a:solidFill>
                <a:schemeClr val="dk1"/>
              </a:solidFill>
              <a:latin typeface="+mn-lt"/>
              <a:ea typeface="+mn-ea"/>
              <a:cs typeface="+mn-cs"/>
            </a:rPr>
            <a:t>　当市では、平成</a:t>
          </a:r>
          <a:r>
            <a:rPr lang="ja-JP" altLang="en-US" sz="1000" b="0" i="0" u="none" strike="noStrike" baseline="0">
              <a:solidFill>
                <a:schemeClr val="tx1"/>
              </a:solidFill>
              <a:latin typeface="+mn-lt"/>
              <a:ea typeface="+mn-ea"/>
              <a:cs typeface="+mn-cs"/>
            </a:rPr>
            <a:t>２８</a:t>
          </a:r>
          <a:r>
            <a:rPr lang="ja-JP" altLang="en-US" sz="1000" b="0" i="0" u="none" strike="noStrike" baseline="0">
              <a:solidFill>
                <a:schemeClr val="dk1"/>
              </a:solidFill>
              <a:latin typeface="+mn-lt"/>
              <a:ea typeface="+mn-ea"/>
              <a:cs typeface="+mn-cs"/>
            </a:rPr>
            <a:t>年度に策定した公共施設等総合管理計画において</a:t>
          </a:r>
          <a:r>
            <a:rPr lang="ja-JP" altLang="en-US" sz="1000" b="0" i="0" u="none" strike="noStrike" baseline="0">
              <a:solidFill>
                <a:schemeClr val="tx1"/>
              </a:solidFill>
              <a:latin typeface="+mn-lt"/>
              <a:ea typeface="+mn-ea"/>
              <a:cs typeface="+mn-cs"/>
            </a:rPr>
            <a:t>、２０年間で棟数２５％、面積２１％を縮減する目標を掲げ、施設の統合、廃止のほか、譲渡や売却に取り組んでいる。</a:t>
          </a:r>
          <a:endParaRPr lang="en-US" altLang="ja-JP" sz="1000" b="0" i="0" u="none" strike="noStrike" baseline="0">
            <a:solidFill>
              <a:schemeClr val="tx1"/>
            </a:solidFill>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0" i="0" u="none" strike="noStrike" baseline="0">
              <a:solidFill>
                <a:schemeClr val="dk1"/>
              </a:solidFill>
              <a:latin typeface="+mn-lt"/>
              <a:ea typeface="+mn-ea"/>
              <a:cs typeface="+mn-cs"/>
            </a:rPr>
            <a:t>　有形固定資産減価償却率については、類似団体平均と比較すると老朽化、耐用年数の超過などにより高い水準にあるが、今後は公共施設等総合管理計画及び個別施設計画に基づき、資産の効率的な管理、効果的な利活用を進めていく必要がある。</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00000000-0008-0000-0D00-00003D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a:extLst>
            <a:ext uri="{FF2B5EF4-FFF2-40B4-BE49-F238E27FC236}">
              <a16:creationId xmlns:a16="http://schemas.microsoft.com/office/drawing/2014/main" id="{00000000-0008-0000-0D00-00003F000000}"/>
            </a:ext>
          </a:extLst>
        </xdr:cNvPr>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a:extLst>
            <a:ext uri="{FF2B5EF4-FFF2-40B4-BE49-F238E27FC236}">
              <a16:creationId xmlns:a16="http://schemas.microsoft.com/office/drawing/2014/main" id="{00000000-0008-0000-0D00-000041000000}"/>
            </a:ext>
          </a:extLst>
        </xdr:cNvPr>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67" name="有形固定資産減価償却率平均値テキスト">
          <a:extLst>
            <a:ext uri="{FF2B5EF4-FFF2-40B4-BE49-F238E27FC236}">
              <a16:creationId xmlns:a16="http://schemas.microsoft.com/office/drawing/2014/main" id="{00000000-0008-0000-0D00-000043000000}"/>
            </a:ext>
          </a:extLst>
        </xdr:cNvPr>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a:extLst>
            <a:ext uri="{FF2B5EF4-FFF2-40B4-BE49-F238E27FC236}">
              <a16:creationId xmlns:a16="http://schemas.microsoft.com/office/drawing/2014/main" id="{00000000-0008-0000-0D00-000044000000}"/>
            </a:ext>
          </a:extLst>
        </xdr:cNvPr>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47752</xdr:rowOff>
    </xdr:from>
    <xdr:to>
      <xdr:col>23</xdr:col>
      <xdr:colOff>136525</xdr:colOff>
      <xdr:row>27</xdr:row>
      <xdr:rowOff>149352</xdr:rowOff>
    </xdr:to>
    <xdr:sp macro="" textlink="">
      <xdr:nvSpPr>
        <xdr:cNvPr id="76" name="楕円 75">
          <a:extLst>
            <a:ext uri="{FF2B5EF4-FFF2-40B4-BE49-F238E27FC236}">
              <a16:creationId xmlns:a16="http://schemas.microsoft.com/office/drawing/2014/main" id="{00000000-0008-0000-0D00-00004C000000}"/>
            </a:ext>
          </a:extLst>
        </xdr:cNvPr>
        <xdr:cNvSpPr/>
      </xdr:nvSpPr>
      <xdr:spPr>
        <a:xfrm>
          <a:off x="4711700" y="544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70629</xdr:rowOff>
    </xdr:from>
    <xdr:ext cx="405111" cy="259045"/>
    <xdr:sp macro="" textlink="">
      <xdr:nvSpPr>
        <xdr:cNvPr id="77" name="有形固定資産減価償却率該当値テキスト">
          <a:extLst>
            <a:ext uri="{FF2B5EF4-FFF2-40B4-BE49-F238E27FC236}">
              <a16:creationId xmlns:a16="http://schemas.microsoft.com/office/drawing/2014/main" id="{00000000-0008-0000-0D00-00004D000000}"/>
            </a:ext>
          </a:extLst>
        </xdr:cNvPr>
        <xdr:cNvSpPr txBox="1"/>
      </xdr:nvSpPr>
      <xdr:spPr>
        <a:xfrm>
          <a:off x="4813300" y="5299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71501</xdr:rowOff>
    </xdr:from>
    <xdr:to>
      <xdr:col>19</xdr:col>
      <xdr:colOff>187325</xdr:colOff>
      <xdr:row>28</xdr:row>
      <xdr:rowOff>1651</xdr:rowOff>
    </xdr:to>
    <xdr:sp macro="" textlink="">
      <xdr:nvSpPr>
        <xdr:cNvPr id="78" name="楕円 77">
          <a:extLst>
            <a:ext uri="{FF2B5EF4-FFF2-40B4-BE49-F238E27FC236}">
              <a16:creationId xmlns:a16="http://schemas.microsoft.com/office/drawing/2014/main" id="{00000000-0008-0000-0D00-00004E000000}"/>
            </a:ext>
          </a:extLst>
        </xdr:cNvPr>
        <xdr:cNvSpPr/>
      </xdr:nvSpPr>
      <xdr:spPr>
        <a:xfrm>
          <a:off x="4000500" y="54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98552</xdr:rowOff>
    </xdr:from>
    <xdr:to>
      <xdr:col>23</xdr:col>
      <xdr:colOff>85725</xdr:colOff>
      <xdr:row>27</xdr:row>
      <xdr:rowOff>122301</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flipV="1">
          <a:off x="4051300" y="5499227"/>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8272</xdr:rowOff>
    </xdr:from>
    <xdr:ext cx="405111" cy="259045"/>
    <xdr:sp macro="" textlink="">
      <xdr:nvSpPr>
        <xdr:cNvPr id="80" name="n_1aveValue有形固定資産減価償却率">
          <a:extLst>
            <a:ext uri="{FF2B5EF4-FFF2-40B4-BE49-F238E27FC236}">
              <a16:creationId xmlns:a16="http://schemas.microsoft.com/office/drawing/2014/main" id="{00000000-0008-0000-0D00-000050000000}"/>
            </a:ext>
          </a:extLst>
        </xdr:cNvPr>
        <xdr:cNvSpPr txBox="1"/>
      </xdr:nvSpPr>
      <xdr:spPr>
        <a:xfrm>
          <a:off x="383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1" name="n_2aveValue有形固定資産減価償却率">
          <a:extLst>
            <a:ext uri="{FF2B5EF4-FFF2-40B4-BE49-F238E27FC236}">
              <a16:creationId xmlns:a16="http://schemas.microsoft.com/office/drawing/2014/main" id="{00000000-0008-0000-0D00-000051000000}"/>
            </a:ext>
          </a:extLst>
        </xdr:cNvPr>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18178</xdr:rowOff>
    </xdr:from>
    <xdr:ext cx="405111" cy="259045"/>
    <xdr:sp macro="" textlink="">
      <xdr:nvSpPr>
        <xdr:cNvPr id="82" name="n_1mainValue有形固定資産減価償却率">
          <a:extLst>
            <a:ext uri="{FF2B5EF4-FFF2-40B4-BE49-F238E27FC236}">
              <a16:creationId xmlns:a16="http://schemas.microsoft.com/office/drawing/2014/main" id="{00000000-0008-0000-0D00-000052000000}"/>
            </a:ext>
          </a:extLst>
        </xdr:cNvPr>
        <xdr:cNvSpPr txBox="1"/>
      </xdr:nvSpPr>
      <xdr:spPr>
        <a:xfrm>
          <a:off x="3836044" y="524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a:extLst>
            <a:ext uri="{FF2B5EF4-FFF2-40B4-BE49-F238E27FC236}">
              <a16:creationId xmlns:a16="http://schemas.microsoft.com/office/drawing/2014/main" id="{00000000-0008-0000-0D00-00005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a:extLst>
            <a:ext uri="{FF2B5EF4-FFF2-40B4-BE49-F238E27FC236}">
              <a16:creationId xmlns:a16="http://schemas.microsoft.com/office/drawing/2014/main" id="{00000000-0008-0000-0D00-000054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a:extLst>
            <a:ext uri="{FF2B5EF4-FFF2-40B4-BE49-F238E27FC236}">
              <a16:creationId xmlns:a16="http://schemas.microsoft.com/office/drawing/2014/main" id="{00000000-0008-0000-0D00-000055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a:extLst>
            <a:ext uri="{FF2B5EF4-FFF2-40B4-BE49-F238E27FC236}">
              <a16:creationId xmlns:a16="http://schemas.microsoft.com/office/drawing/2014/main" id="{00000000-0008-0000-0D00-00005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a:extLst>
            <a:ext uri="{FF2B5EF4-FFF2-40B4-BE49-F238E27FC236}">
              <a16:creationId xmlns:a16="http://schemas.microsoft.com/office/drawing/2014/main" id="{00000000-0008-0000-0D00-00005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a:extLst>
            <a:ext uri="{FF2B5EF4-FFF2-40B4-BE49-F238E27FC236}">
              <a16:creationId xmlns:a16="http://schemas.microsoft.com/office/drawing/2014/main" id="{00000000-0008-0000-0D00-00005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a:extLst>
            <a:ext uri="{FF2B5EF4-FFF2-40B4-BE49-F238E27FC236}">
              <a16:creationId xmlns:a16="http://schemas.microsoft.com/office/drawing/2014/main" id="{00000000-0008-0000-0D00-00005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合併当初からの学校建設事業、文化交流館建設事業などの事業が終了し、将来負担額は減少傾向にあるものの、総合防災公園整備事業、羽後本荘駅東西自由通路整備事業などの大型事業が続くことから、債務償還可能年数も類似団体に比べると長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今後は、引き続き地方債発行の抑制に努めながら、基金への積立を積極的に行い、債務償還可能年数の低減を図る。</a:t>
          </a:r>
        </a:p>
      </xdr:txBody>
    </xdr:sp>
    <xdr:clientData/>
  </xdr:twoCellAnchor>
  <xdr:oneCellAnchor>
    <xdr:from>
      <xdr:col>57</xdr:col>
      <xdr:colOff>111125</xdr:colOff>
      <xdr:row>23</xdr:row>
      <xdr:rowOff>47625</xdr:rowOff>
    </xdr:from>
    <xdr:ext cx="349839" cy="225703"/>
    <xdr:sp macro="" textlink="">
      <xdr:nvSpPr>
        <xdr:cNvPr id="96" name="テキスト ボックス 95">
          <a:extLst>
            <a:ext uri="{FF2B5EF4-FFF2-40B4-BE49-F238E27FC236}">
              <a16:creationId xmlns:a16="http://schemas.microsoft.com/office/drawing/2014/main" id="{00000000-0008-0000-0D00-00006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a:extLst>
            <a:ext uri="{FF2B5EF4-FFF2-40B4-BE49-F238E27FC236}">
              <a16:creationId xmlns:a16="http://schemas.microsoft.com/office/drawing/2014/main" id="{00000000-0008-0000-0D00-00006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a:extLst>
            <a:ext uri="{FF2B5EF4-FFF2-40B4-BE49-F238E27FC236}">
              <a16:creationId xmlns:a16="http://schemas.microsoft.com/office/drawing/2014/main" id="{00000000-0008-0000-0D00-000063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a:extLst>
            <a:ext uri="{FF2B5EF4-FFF2-40B4-BE49-F238E27FC236}">
              <a16:creationId xmlns:a16="http://schemas.microsoft.com/office/drawing/2014/main" id="{00000000-0008-0000-0D00-000065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a:extLst>
            <a:ext uri="{FF2B5EF4-FFF2-40B4-BE49-F238E27FC236}">
              <a16:creationId xmlns:a16="http://schemas.microsoft.com/office/drawing/2014/main" id="{00000000-0008-0000-0D00-000067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a:extLst>
            <a:ext uri="{FF2B5EF4-FFF2-40B4-BE49-F238E27FC236}">
              <a16:creationId xmlns:a16="http://schemas.microsoft.com/office/drawing/2014/main" id="{00000000-0008-0000-0D00-000068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a:extLst>
            <a:ext uri="{FF2B5EF4-FFF2-40B4-BE49-F238E27FC236}">
              <a16:creationId xmlns:a16="http://schemas.microsoft.com/office/drawing/2014/main" id="{00000000-0008-0000-0D00-000070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4" name="債務償還可能年数最大値テキスト">
          <a:extLst>
            <a:ext uri="{FF2B5EF4-FFF2-40B4-BE49-F238E27FC236}">
              <a16:creationId xmlns:a16="http://schemas.microsoft.com/office/drawing/2014/main" id="{00000000-0008-0000-0D00-000072000000}"/>
            </a:ext>
          </a:extLst>
        </xdr:cNvPr>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6" name="債務償還可能年数平均値テキスト">
          <a:extLst>
            <a:ext uri="{FF2B5EF4-FFF2-40B4-BE49-F238E27FC236}">
              <a16:creationId xmlns:a16="http://schemas.microsoft.com/office/drawing/2014/main" id="{00000000-0008-0000-0D00-000074000000}"/>
            </a:ext>
          </a:extLst>
        </xdr:cNvPr>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7" name="フローチャート: 判断 116">
          <a:extLst>
            <a:ext uri="{FF2B5EF4-FFF2-40B4-BE49-F238E27FC236}">
              <a16:creationId xmlns:a16="http://schemas.microsoft.com/office/drawing/2014/main" id="{00000000-0008-0000-0D00-000075000000}"/>
            </a:ext>
          </a:extLst>
        </xdr:cNvPr>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113242</xdr:rowOff>
    </xdr:from>
    <xdr:to>
      <xdr:col>76</xdr:col>
      <xdr:colOff>73025</xdr:colOff>
      <xdr:row>28</xdr:row>
      <xdr:rowOff>43392</xdr:rowOff>
    </xdr:to>
    <xdr:sp macro="" textlink="">
      <xdr:nvSpPr>
        <xdr:cNvPr id="123" name="楕円 122">
          <a:extLst>
            <a:ext uri="{FF2B5EF4-FFF2-40B4-BE49-F238E27FC236}">
              <a16:creationId xmlns:a16="http://schemas.microsoft.com/office/drawing/2014/main" id="{00000000-0008-0000-0D00-00007B000000}"/>
            </a:ext>
          </a:extLst>
        </xdr:cNvPr>
        <xdr:cNvSpPr/>
      </xdr:nvSpPr>
      <xdr:spPr>
        <a:xfrm>
          <a:off x="14744700" y="551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136119</xdr:rowOff>
    </xdr:from>
    <xdr:ext cx="340478" cy="259045"/>
    <xdr:sp macro="" textlink="">
      <xdr:nvSpPr>
        <xdr:cNvPr id="124" name="債務償還可能年数該当値テキスト">
          <a:extLst>
            <a:ext uri="{FF2B5EF4-FFF2-40B4-BE49-F238E27FC236}">
              <a16:creationId xmlns:a16="http://schemas.microsoft.com/office/drawing/2014/main" id="{00000000-0008-0000-0D00-00007C000000}"/>
            </a:ext>
          </a:extLst>
        </xdr:cNvPr>
        <xdr:cNvSpPr txBox="1"/>
      </xdr:nvSpPr>
      <xdr:spPr>
        <a:xfrm>
          <a:off x="14846300" y="53653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a:extLst>
            <a:ext uri="{FF2B5EF4-FFF2-40B4-BE49-F238E27FC236}">
              <a16:creationId xmlns:a16="http://schemas.microsoft.com/office/drawing/2014/main" id="{00000000-0008-0000-0D00-00007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a:extLst>
            <a:ext uri="{FF2B5EF4-FFF2-40B4-BE49-F238E27FC236}">
              <a16:creationId xmlns:a16="http://schemas.microsoft.com/office/drawing/2014/main" id="{00000000-0008-0000-0D00-00007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秋田県由利本荘市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78,505
78,245
1,209.59
55,589,459
53,115,978
2,085,909
28,756,532
70,950,312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74312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41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34925</xdr:rowOff>
    </xdr:from>
    <xdr:to>
      <xdr:col>24</xdr:col>
      <xdr:colOff>114300</xdr:colOff>
      <xdr:row>33</xdr:row>
      <xdr:rowOff>136525</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4584700" y="569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159402</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E00-000047000000}"/>
            </a:ext>
          </a:extLst>
        </xdr:cNvPr>
        <xdr:cNvSpPr txBox="1"/>
      </xdr:nvSpPr>
      <xdr:spPr>
        <a:xfrm>
          <a:off x="4673600" y="5645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46355</xdr:rowOff>
    </xdr:from>
    <xdr:to>
      <xdr:col>20</xdr:col>
      <xdr:colOff>38100</xdr:colOff>
      <xdr:row>33</xdr:row>
      <xdr:rowOff>147955</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3746500" y="57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85725</xdr:rowOff>
    </xdr:from>
    <xdr:to>
      <xdr:col>24</xdr:col>
      <xdr:colOff>63500</xdr:colOff>
      <xdr:row>33</xdr:row>
      <xdr:rowOff>97155</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flipV="1">
          <a:off x="3797300" y="57435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74" name="n_1aveValue【道路】&#10;有形固定資産減価償却率">
          <a:extLst>
            <a:ext uri="{FF2B5EF4-FFF2-40B4-BE49-F238E27FC236}">
              <a16:creationId xmlns:a16="http://schemas.microsoft.com/office/drawing/2014/main" id="{00000000-0008-0000-0E00-00004A000000}"/>
            </a:ext>
          </a:extLst>
        </xdr:cNvPr>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5" name="n_2aveValue【道路】&#10;有形固定資産減価償却率">
          <a:extLst>
            <a:ext uri="{FF2B5EF4-FFF2-40B4-BE49-F238E27FC236}">
              <a16:creationId xmlns:a16="http://schemas.microsoft.com/office/drawing/2014/main" id="{00000000-0008-0000-0E00-00004B000000}"/>
            </a:ext>
          </a:extLst>
        </xdr:cNvPr>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164482</xdr:rowOff>
    </xdr:from>
    <xdr:ext cx="405111" cy="259045"/>
    <xdr:sp macro="" textlink="">
      <xdr:nvSpPr>
        <xdr:cNvPr id="76" name="n_1mainValue【道路】&#10;有形固定資産減価償却率">
          <a:extLst>
            <a:ext uri="{FF2B5EF4-FFF2-40B4-BE49-F238E27FC236}">
              <a16:creationId xmlns:a16="http://schemas.microsoft.com/office/drawing/2014/main" id="{00000000-0008-0000-0E00-00004C000000}"/>
            </a:ext>
          </a:extLst>
        </xdr:cNvPr>
        <xdr:cNvSpPr txBox="1"/>
      </xdr:nvSpPr>
      <xdr:spPr>
        <a:xfrm>
          <a:off x="3582044" y="54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1" name="【道路】&#10;一人当たり延長最小値テキスト">
          <a:extLst>
            <a:ext uri="{FF2B5EF4-FFF2-40B4-BE49-F238E27FC236}">
              <a16:creationId xmlns:a16="http://schemas.microsoft.com/office/drawing/2014/main" id="{00000000-0008-0000-0E00-000065000000}"/>
            </a:ext>
          </a:extLst>
        </xdr:cNvPr>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3" name="【道路】&#10;一人当たり延長最大値テキスト">
          <a:extLst>
            <a:ext uri="{FF2B5EF4-FFF2-40B4-BE49-F238E27FC236}">
              <a16:creationId xmlns:a16="http://schemas.microsoft.com/office/drawing/2014/main" id="{00000000-0008-0000-0E00-000067000000}"/>
            </a:ext>
          </a:extLst>
        </xdr:cNvPr>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5" name="【道路】&#10;一人当たり延長平均値テキスト">
          <a:extLst>
            <a:ext uri="{FF2B5EF4-FFF2-40B4-BE49-F238E27FC236}">
              <a16:creationId xmlns:a16="http://schemas.microsoft.com/office/drawing/2014/main" id="{00000000-0008-0000-0E00-000069000000}"/>
            </a:ext>
          </a:extLst>
        </xdr:cNvPr>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6" name="フローチャート: 判断 105">
          <a:extLst>
            <a:ext uri="{FF2B5EF4-FFF2-40B4-BE49-F238E27FC236}">
              <a16:creationId xmlns:a16="http://schemas.microsoft.com/office/drawing/2014/main" id="{00000000-0008-0000-0E00-00006A000000}"/>
            </a:ext>
          </a:extLst>
        </xdr:cNvPr>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7" name="フローチャート: 判断 106">
          <a:extLst>
            <a:ext uri="{FF2B5EF4-FFF2-40B4-BE49-F238E27FC236}">
              <a16:creationId xmlns:a16="http://schemas.microsoft.com/office/drawing/2014/main" id="{00000000-0008-0000-0E00-00006B000000}"/>
            </a:ext>
          </a:extLst>
        </xdr:cNvPr>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08" name="フローチャート: 判断 107">
          <a:extLst>
            <a:ext uri="{FF2B5EF4-FFF2-40B4-BE49-F238E27FC236}">
              <a16:creationId xmlns:a16="http://schemas.microsoft.com/office/drawing/2014/main" id="{00000000-0008-0000-0E00-00006C000000}"/>
            </a:ext>
          </a:extLst>
        </xdr:cNvPr>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146063</xdr:rowOff>
    </xdr:from>
    <xdr:to>
      <xdr:col>55</xdr:col>
      <xdr:colOff>50800</xdr:colOff>
      <xdr:row>35</xdr:row>
      <xdr:rowOff>76213</xdr:rowOff>
    </xdr:to>
    <xdr:sp macro="" textlink="">
      <xdr:nvSpPr>
        <xdr:cNvPr id="114" name="楕円 113">
          <a:extLst>
            <a:ext uri="{FF2B5EF4-FFF2-40B4-BE49-F238E27FC236}">
              <a16:creationId xmlns:a16="http://schemas.microsoft.com/office/drawing/2014/main" id="{00000000-0008-0000-0E00-000072000000}"/>
            </a:ext>
          </a:extLst>
        </xdr:cNvPr>
        <xdr:cNvSpPr/>
      </xdr:nvSpPr>
      <xdr:spPr>
        <a:xfrm>
          <a:off x="10426700" y="597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168940</xdr:rowOff>
    </xdr:from>
    <xdr:ext cx="534377" cy="259045"/>
    <xdr:sp macro="" textlink="">
      <xdr:nvSpPr>
        <xdr:cNvPr id="115" name="【道路】&#10;一人当たり延長該当値テキスト">
          <a:extLst>
            <a:ext uri="{FF2B5EF4-FFF2-40B4-BE49-F238E27FC236}">
              <a16:creationId xmlns:a16="http://schemas.microsoft.com/office/drawing/2014/main" id="{00000000-0008-0000-0E00-000073000000}"/>
            </a:ext>
          </a:extLst>
        </xdr:cNvPr>
        <xdr:cNvSpPr txBox="1"/>
      </xdr:nvSpPr>
      <xdr:spPr>
        <a:xfrm>
          <a:off x="10515600" y="582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155321</xdr:rowOff>
    </xdr:from>
    <xdr:to>
      <xdr:col>50</xdr:col>
      <xdr:colOff>165100</xdr:colOff>
      <xdr:row>35</xdr:row>
      <xdr:rowOff>85471</xdr:rowOff>
    </xdr:to>
    <xdr:sp macro="" textlink="">
      <xdr:nvSpPr>
        <xdr:cNvPr id="116" name="楕円 115">
          <a:extLst>
            <a:ext uri="{FF2B5EF4-FFF2-40B4-BE49-F238E27FC236}">
              <a16:creationId xmlns:a16="http://schemas.microsoft.com/office/drawing/2014/main" id="{00000000-0008-0000-0E00-000074000000}"/>
            </a:ext>
          </a:extLst>
        </xdr:cNvPr>
        <xdr:cNvSpPr/>
      </xdr:nvSpPr>
      <xdr:spPr>
        <a:xfrm>
          <a:off x="9588500" y="598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25413</xdr:rowOff>
    </xdr:from>
    <xdr:to>
      <xdr:col>55</xdr:col>
      <xdr:colOff>0</xdr:colOff>
      <xdr:row>35</xdr:row>
      <xdr:rowOff>34671</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flipV="1">
          <a:off x="9639300" y="6026163"/>
          <a:ext cx="8382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62768</xdr:rowOff>
    </xdr:from>
    <xdr:ext cx="534377" cy="259045"/>
    <xdr:sp macro="" textlink="">
      <xdr:nvSpPr>
        <xdr:cNvPr id="118" name="n_1aveValue【道路】&#10;一人当たり延長">
          <a:extLst>
            <a:ext uri="{FF2B5EF4-FFF2-40B4-BE49-F238E27FC236}">
              <a16:creationId xmlns:a16="http://schemas.microsoft.com/office/drawing/2014/main" id="{00000000-0008-0000-0E00-000076000000}"/>
            </a:ext>
          </a:extLst>
        </xdr:cNvPr>
        <xdr:cNvSpPr txBox="1"/>
      </xdr:nvSpPr>
      <xdr:spPr>
        <a:xfrm>
          <a:off x="9359411" y="64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149890</xdr:rowOff>
    </xdr:from>
    <xdr:ext cx="534377" cy="259045"/>
    <xdr:sp macro="" textlink="">
      <xdr:nvSpPr>
        <xdr:cNvPr id="119" name="n_2aveValue【道路】&#10;一人当たり延長">
          <a:extLst>
            <a:ext uri="{FF2B5EF4-FFF2-40B4-BE49-F238E27FC236}">
              <a16:creationId xmlns:a16="http://schemas.microsoft.com/office/drawing/2014/main" id="{00000000-0008-0000-0E00-000077000000}"/>
            </a:ext>
          </a:extLst>
        </xdr:cNvPr>
        <xdr:cNvSpPr txBox="1"/>
      </xdr:nvSpPr>
      <xdr:spPr>
        <a:xfrm>
          <a:off x="8483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101998</xdr:rowOff>
    </xdr:from>
    <xdr:ext cx="534377" cy="259045"/>
    <xdr:sp macro="" textlink="">
      <xdr:nvSpPr>
        <xdr:cNvPr id="120" name="n_1mainValue【道路】&#10;一人当たり延長">
          <a:extLst>
            <a:ext uri="{FF2B5EF4-FFF2-40B4-BE49-F238E27FC236}">
              <a16:creationId xmlns:a16="http://schemas.microsoft.com/office/drawing/2014/main" id="{00000000-0008-0000-0E00-000078000000}"/>
            </a:ext>
          </a:extLst>
        </xdr:cNvPr>
        <xdr:cNvSpPr txBox="1"/>
      </xdr:nvSpPr>
      <xdr:spPr>
        <a:xfrm>
          <a:off x="9359411" y="575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00000000-0008-0000-0E00-00007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00000000-0008-0000-0E00-00007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00000000-0008-0000-0E00-00007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00000000-0008-0000-0E00-00007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00000000-0008-0000-0E00-00007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00000000-0008-0000-0E00-00007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E00-00007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00000000-0008-0000-0E00-00008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a:extLst>
            <a:ext uri="{FF2B5EF4-FFF2-40B4-BE49-F238E27FC236}">
              <a16:creationId xmlns:a16="http://schemas.microsoft.com/office/drawing/2014/main" id="{00000000-0008-0000-0E00-000088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a:extLst>
            <a:ext uri="{FF2B5EF4-FFF2-40B4-BE49-F238E27FC236}">
              <a16:creationId xmlns:a16="http://schemas.microsoft.com/office/drawing/2014/main" id="{00000000-0008-0000-0E00-00008A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a:extLst>
            <a:ext uri="{FF2B5EF4-FFF2-40B4-BE49-F238E27FC236}">
              <a16:creationId xmlns:a16="http://schemas.microsoft.com/office/drawing/2014/main" id="{00000000-0008-0000-0E00-00009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7" name="【橋りょう・トンネル】&#10;有形固定資産減価償却率最小値テキスト">
          <a:extLst>
            <a:ext uri="{FF2B5EF4-FFF2-40B4-BE49-F238E27FC236}">
              <a16:creationId xmlns:a16="http://schemas.microsoft.com/office/drawing/2014/main" id="{00000000-0008-0000-0E00-000093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9" name="【橋りょう・トンネル】&#10;有形固定資産減価償却率最大値テキスト">
          <a:extLst>
            <a:ext uri="{FF2B5EF4-FFF2-40B4-BE49-F238E27FC236}">
              <a16:creationId xmlns:a16="http://schemas.microsoft.com/office/drawing/2014/main" id="{00000000-0008-0000-0E00-000095000000}"/>
            </a:ext>
          </a:extLst>
        </xdr:cNvPr>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14531</xdr:rowOff>
    </xdr:from>
    <xdr:ext cx="405111" cy="259045"/>
    <xdr:sp macro="" textlink="">
      <xdr:nvSpPr>
        <xdr:cNvPr id="151" name="【橋りょう・トンネル】&#10;有形固定資産減価償却率平均値テキスト">
          <a:extLst>
            <a:ext uri="{FF2B5EF4-FFF2-40B4-BE49-F238E27FC236}">
              <a16:creationId xmlns:a16="http://schemas.microsoft.com/office/drawing/2014/main" id="{00000000-0008-0000-0E00-000097000000}"/>
            </a:ext>
          </a:extLst>
        </xdr:cNvPr>
        <xdr:cNvSpPr txBox="1"/>
      </xdr:nvSpPr>
      <xdr:spPr>
        <a:xfrm>
          <a:off x="4673600" y="995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2" name="フローチャート: 判断 151">
          <a:extLst>
            <a:ext uri="{FF2B5EF4-FFF2-40B4-BE49-F238E27FC236}">
              <a16:creationId xmlns:a16="http://schemas.microsoft.com/office/drawing/2014/main" id="{00000000-0008-0000-0E00-000098000000}"/>
            </a:ext>
          </a:extLst>
        </xdr:cNvPr>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a:extLst>
            <a:ext uri="{FF2B5EF4-FFF2-40B4-BE49-F238E27FC236}">
              <a16:creationId xmlns:a16="http://schemas.microsoft.com/office/drawing/2014/main" id="{00000000-0008-0000-0E00-000099000000}"/>
            </a:ext>
          </a:extLst>
        </xdr:cNvPr>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54" name="フローチャート: 判断 153">
          <a:extLst>
            <a:ext uri="{FF2B5EF4-FFF2-40B4-BE49-F238E27FC236}">
              <a16:creationId xmlns:a16="http://schemas.microsoft.com/office/drawing/2014/main" id="{00000000-0008-0000-0E00-00009A000000}"/>
            </a:ext>
          </a:extLst>
        </xdr:cNvPr>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60" name="楕円 159">
          <a:extLst>
            <a:ext uri="{FF2B5EF4-FFF2-40B4-BE49-F238E27FC236}">
              <a16:creationId xmlns:a16="http://schemas.microsoft.com/office/drawing/2014/main" id="{00000000-0008-0000-0E00-0000A0000000}"/>
            </a:ext>
          </a:extLst>
        </xdr:cNvPr>
        <xdr:cNvSpPr/>
      </xdr:nvSpPr>
      <xdr:spPr>
        <a:xfrm>
          <a:off x="45847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7637</xdr:rowOff>
    </xdr:from>
    <xdr:ext cx="405111" cy="259045"/>
    <xdr:sp macro="" textlink="">
      <xdr:nvSpPr>
        <xdr:cNvPr id="161" name="【橋りょう・トンネル】&#10;有形固定資産減価償却率該当値テキスト">
          <a:extLst>
            <a:ext uri="{FF2B5EF4-FFF2-40B4-BE49-F238E27FC236}">
              <a16:creationId xmlns:a16="http://schemas.microsoft.com/office/drawing/2014/main" id="{00000000-0008-0000-0E00-0000A1000000}"/>
            </a:ext>
          </a:extLst>
        </xdr:cNvPr>
        <xdr:cNvSpPr txBox="1"/>
      </xdr:nvSpPr>
      <xdr:spPr>
        <a:xfrm>
          <a:off x="4673600"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53703</xdr:rowOff>
    </xdr:from>
    <xdr:to>
      <xdr:col>20</xdr:col>
      <xdr:colOff>38100</xdr:colOff>
      <xdr:row>59</xdr:row>
      <xdr:rowOff>155303</xdr:rowOff>
    </xdr:to>
    <xdr:sp macro="" textlink="">
      <xdr:nvSpPr>
        <xdr:cNvPr id="162" name="楕円 161">
          <a:extLst>
            <a:ext uri="{FF2B5EF4-FFF2-40B4-BE49-F238E27FC236}">
              <a16:creationId xmlns:a16="http://schemas.microsoft.com/office/drawing/2014/main" id="{00000000-0008-0000-0E00-0000A2000000}"/>
            </a:ext>
          </a:extLst>
        </xdr:cNvPr>
        <xdr:cNvSpPr/>
      </xdr:nvSpPr>
      <xdr:spPr>
        <a:xfrm>
          <a:off x="3746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80010</xdr:rowOff>
    </xdr:from>
    <xdr:to>
      <xdr:col>24</xdr:col>
      <xdr:colOff>63500</xdr:colOff>
      <xdr:row>59</xdr:row>
      <xdr:rowOff>104503</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flipV="1">
          <a:off x="3797300" y="1019556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64" name="n_1aveValue【橋りょう・トンネル】&#10;有形固定資産減価償却率">
          <a:extLst>
            <a:ext uri="{FF2B5EF4-FFF2-40B4-BE49-F238E27FC236}">
              <a16:creationId xmlns:a16="http://schemas.microsoft.com/office/drawing/2014/main" id="{00000000-0008-0000-0E00-0000A4000000}"/>
            </a:ext>
          </a:extLst>
        </xdr:cNvPr>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65" name="n_2aveValue【橋りょう・トンネル】&#10;有形固定資産減価償却率">
          <a:extLst>
            <a:ext uri="{FF2B5EF4-FFF2-40B4-BE49-F238E27FC236}">
              <a16:creationId xmlns:a16="http://schemas.microsoft.com/office/drawing/2014/main" id="{00000000-0008-0000-0E00-0000A5000000}"/>
            </a:ext>
          </a:extLst>
        </xdr:cNvPr>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146430</xdr:rowOff>
    </xdr:from>
    <xdr:ext cx="405111" cy="259045"/>
    <xdr:sp macro="" textlink="">
      <xdr:nvSpPr>
        <xdr:cNvPr id="166" name="n_1mainValue【橋りょう・トンネル】&#10;有形固定資産減価償却率">
          <a:extLst>
            <a:ext uri="{FF2B5EF4-FFF2-40B4-BE49-F238E27FC236}">
              <a16:creationId xmlns:a16="http://schemas.microsoft.com/office/drawing/2014/main" id="{00000000-0008-0000-0E00-0000A6000000}"/>
            </a:ext>
          </a:extLst>
        </xdr:cNvPr>
        <xdr:cNvSpPr txBox="1"/>
      </xdr:nvSpPr>
      <xdr:spPr>
        <a:xfrm>
          <a:off x="35820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a:extLst>
            <a:ext uri="{FF2B5EF4-FFF2-40B4-BE49-F238E27FC236}">
              <a16:creationId xmlns:a16="http://schemas.microsoft.com/office/drawing/2014/main" id="{00000000-0008-0000-0E00-0000A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a:extLst>
            <a:ext uri="{FF2B5EF4-FFF2-40B4-BE49-F238E27FC236}">
              <a16:creationId xmlns:a16="http://schemas.microsoft.com/office/drawing/2014/main" id="{00000000-0008-0000-0E00-0000A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a:extLst>
            <a:ext uri="{FF2B5EF4-FFF2-40B4-BE49-F238E27FC236}">
              <a16:creationId xmlns:a16="http://schemas.microsoft.com/office/drawing/2014/main" id="{00000000-0008-0000-0E00-0000A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a:extLst>
            <a:ext uri="{FF2B5EF4-FFF2-40B4-BE49-F238E27FC236}">
              <a16:creationId xmlns:a16="http://schemas.microsoft.com/office/drawing/2014/main" id="{00000000-0008-0000-0E00-0000A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a:extLst>
            <a:ext uri="{FF2B5EF4-FFF2-40B4-BE49-F238E27FC236}">
              <a16:creationId xmlns:a16="http://schemas.microsoft.com/office/drawing/2014/main" id="{00000000-0008-0000-0E00-0000A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a:extLst>
            <a:ext uri="{FF2B5EF4-FFF2-40B4-BE49-F238E27FC236}">
              <a16:creationId xmlns:a16="http://schemas.microsoft.com/office/drawing/2014/main" id="{00000000-0008-0000-0E00-0000B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91" name="【橋りょう・トンネル】&#10;一人当たり有形固定資産（償却資産）額最小値テキスト">
          <a:extLst>
            <a:ext uri="{FF2B5EF4-FFF2-40B4-BE49-F238E27FC236}">
              <a16:creationId xmlns:a16="http://schemas.microsoft.com/office/drawing/2014/main" id="{00000000-0008-0000-0E00-0000BF000000}"/>
            </a:ext>
          </a:extLst>
        </xdr:cNvPr>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93" name="【橋りょう・トンネル】&#10;一人当たり有形固定資産（償却資産）額最大値テキスト">
          <a:extLst>
            <a:ext uri="{FF2B5EF4-FFF2-40B4-BE49-F238E27FC236}">
              <a16:creationId xmlns:a16="http://schemas.microsoft.com/office/drawing/2014/main" id="{00000000-0008-0000-0E00-0000C1000000}"/>
            </a:ext>
          </a:extLst>
        </xdr:cNvPr>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122169</xdr:rowOff>
    </xdr:from>
    <xdr:ext cx="599010" cy="259045"/>
    <xdr:sp macro="" textlink="">
      <xdr:nvSpPr>
        <xdr:cNvPr id="195" name="【橋りょう・トンネル】&#10;一人当たり有形固定資産（償却資産）額平均値テキスト">
          <a:extLst>
            <a:ext uri="{FF2B5EF4-FFF2-40B4-BE49-F238E27FC236}">
              <a16:creationId xmlns:a16="http://schemas.microsoft.com/office/drawing/2014/main" id="{00000000-0008-0000-0E00-0000C3000000}"/>
            </a:ext>
          </a:extLst>
        </xdr:cNvPr>
        <xdr:cNvSpPr txBox="1"/>
      </xdr:nvSpPr>
      <xdr:spPr>
        <a:xfrm>
          <a:off x="10515600" y="1075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96" name="フローチャート: 判断 195">
          <a:extLst>
            <a:ext uri="{FF2B5EF4-FFF2-40B4-BE49-F238E27FC236}">
              <a16:creationId xmlns:a16="http://schemas.microsoft.com/office/drawing/2014/main" id="{00000000-0008-0000-0E00-0000C4000000}"/>
            </a:ext>
          </a:extLst>
        </xdr:cNvPr>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97" name="フローチャート: 判断 196">
          <a:extLst>
            <a:ext uri="{FF2B5EF4-FFF2-40B4-BE49-F238E27FC236}">
              <a16:creationId xmlns:a16="http://schemas.microsoft.com/office/drawing/2014/main" id="{00000000-0008-0000-0E00-0000C5000000}"/>
            </a:ext>
          </a:extLst>
        </xdr:cNvPr>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198" name="フローチャート: 判断 197">
          <a:extLst>
            <a:ext uri="{FF2B5EF4-FFF2-40B4-BE49-F238E27FC236}">
              <a16:creationId xmlns:a16="http://schemas.microsoft.com/office/drawing/2014/main" id="{00000000-0008-0000-0E00-0000C6000000}"/>
            </a:ext>
          </a:extLst>
        </xdr:cNvPr>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108775</xdr:rowOff>
    </xdr:from>
    <xdr:to>
      <xdr:col>55</xdr:col>
      <xdr:colOff>50800</xdr:colOff>
      <xdr:row>58</xdr:row>
      <xdr:rowOff>38925</xdr:rowOff>
    </xdr:to>
    <xdr:sp macro="" textlink="">
      <xdr:nvSpPr>
        <xdr:cNvPr id="204" name="楕円 203">
          <a:extLst>
            <a:ext uri="{FF2B5EF4-FFF2-40B4-BE49-F238E27FC236}">
              <a16:creationId xmlns:a16="http://schemas.microsoft.com/office/drawing/2014/main" id="{00000000-0008-0000-0E00-0000CC000000}"/>
            </a:ext>
          </a:extLst>
        </xdr:cNvPr>
        <xdr:cNvSpPr/>
      </xdr:nvSpPr>
      <xdr:spPr>
        <a:xfrm>
          <a:off x="10426700" y="98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131652</xdr:rowOff>
    </xdr:from>
    <xdr:ext cx="690189" cy="259045"/>
    <xdr:sp macro="" textlink="">
      <xdr:nvSpPr>
        <xdr:cNvPr id="205" name="【橋りょう・トンネル】&#10;一人当たり有形固定資産（償却資産）額該当値テキスト">
          <a:extLst>
            <a:ext uri="{FF2B5EF4-FFF2-40B4-BE49-F238E27FC236}">
              <a16:creationId xmlns:a16="http://schemas.microsoft.com/office/drawing/2014/main" id="{00000000-0008-0000-0E00-0000CD000000}"/>
            </a:ext>
          </a:extLst>
        </xdr:cNvPr>
        <xdr:cNvSpPr txBox="1"/>
      </xdr:nvSpPr>
      <xdr:spPr>
        <a:xfrm>
          <a:off x="10515600" y="97328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125145</xdr:rowOff>
    </xdr:from>
    <xdr:to>
      <xdr:col>50</xdr:col>
      <xdr:colOff>165100</xdr:colOff>
      <xdr:row>58</xdr:row>
      <xdr:rowOff>55295</xdr:rowOff>
    </xdr:to>
    <xdr:sp macro="" textlink="">
      <xdr:nvSpPr>
        <xdr:cNvPr id="206" name="楕円 205">
          <a:extLst>
            <a:ext uri="{FF2B5EF4-FFF2-40B4-BE49-F238E27FC236}">
              <a16:creationId xmlns:a16="http://schemas.microsoft.com/office/drawing/2014/main" id="{00000000-0008-0000-0E00-0000CE000000}"/>
            </a:ext>
          </a:extLst>
        </xdr:cNvPr>
        <xdr:cNvSpPr/>
      </xdr:nvSpPr>
      <xdr:spPr>
        <a:xfrm>
          <a:off x="9588500" y="98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159575</xdr:rowOff>
    </xdr:from>
    <xdr:to>
      <xdr:col>55</xdr:col>
      <xdr:colOff>0</xdr:colOff>
      <xdr:row>58</xdr:row>
      <xdr:rowOff>4495</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flipV="1">
          <a:off x="9639300" y="9932225"/>
          <a:ext cx="838200" cy="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43970</xdr:rowOff>
    </xdr:from>
    <xdr:ext cx="599010" cy="259045"/>
    <xdr:sp macro="" textlink="">
      <xdr:nvSpPr>
        <xdr:cNvPr id="208" name="n_1aveValue【橋りょう・トンネル】&#10;一人当たり有形固定資産（償却資産）額">
          <a:extLst>
            <a:ext uri="{FF2B5EF4-FFF2-40B4-BE49-F238E27FC236}">
              <a16:creationId xmlns:a16="http://schemas.microsoft.com/office/drawing/2014/main" id="{00000000-0008-0000-0E00-0000D0000000}"/>
            </a:ext>
          </a:extLst>
        </xdr:cNvPr>
        <xdr:cNvSpPr txBox="1"/>
      </xdr:nvSpPr>
      <xdr:spPr>
        <a:xfrm>
          <a:off x="9327095" y="108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209" name="n_2aveValue【橋りょう・トンネル】&#10;一人当たり有形固定資産（償却資産）額">
          <a:extLst>
            <a:ext uri="{FF2B5EF4-FFF2-40B4-BE49-F238E27FC236}">
              <a16:creationId xmlns:a16="http://schemas.microsoft.com/office/drawing/2014/main" id="{00000000-0008-0000-0E00-0000D1000000}"/>
            </a:ext>
          </a:extLst>
        </xdr:cNvPr>
        <xdr:cNvSpPr txBox="1"/>
      </xdr:nvSpPr>
      <xdr:spPr>
        <a:xfrm>
          <a:off x="84507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56</xdr:row>
      <xdr:rowOff>71822</xdr:rowOff>
    </xdr:from>
    <xdr:ext cx="690189" cy="259045"/>
    <xdr:sp macro="" textlink="">
      <xdr:nvSpPr>
        <xdr:cNvPr id="210" name="n_1mainValue【橋りょう・トンネル】&#10;一人当たり有形固定資産（償却資産）額">
          <a:extLst>
            <a:ext uri="{FF2B5EF4-FFF2-40B4-BE49-F238E27FC236}">
              <a16:creationId xmlns:a16="http://schemas.microsoft.com/office/drawing/2014/main" id="{00000000-0008-0000-0E00-0000D2000000}"/>
            </a:ext>
          </a:extLst>
        </xdr:cNvPr>
        <xdr:cNvSpPr txBox="1"/>
      </xdr:nvSpPr>
      <xdr:spPr>
        <a:xfrm>
          <a:off x="9281505" y="9673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a:extLst>
            <a:ext uri="{FF2B5EF4-FFF2-40B4-BE49-F238E27FC236}">
              <a16:creationId xmlns:a16="http://schemas.microsoft.com/office/drawing/2014/main" id="{00000000-0008-0000-0E00-0000D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a:extLst>
            <a:ext uri="{FF2B5EF4-FFF2-40B4-BE49-F238E27FC236}">
              <a16:creationId xmlns:a16="http://schemas.microsoft.com/office/drawing/2014/main" id="{00000000-0008-0000-0E00-0000D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a:extLst>
            <a:ext uri="{FF2B5EF4-FFF2-40B4-BE49-F238E27FC236}">
              <a16:creationId xmlns:a16="http://schemas.microsoft.com/office/drawing/2014/main" id="{00000000-0008-0000-0E00-0000E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36" name="【公営住宅】&#10;有形固定資産減価償却率最小値テキスト">
          <a:extLst>
            <a:ext uri="{FF2B5EF4-FFF2-40B4-BE49-F238E27FC236}">
              <a16:creationId xmlns:a16="http://schemas.microsoft.com/office/drawing/2014/main" id="{00000000-0008-0000-0E00-0000EC000000}"/>
            </a:ext>
          </a:extLst>
        </xdr:cNvPr>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38" name="【公営住宅】&#10;有形固定資産減価償却率最大値テキスト">
          <a:extLst>
            <a:ext uri="{FF2B5EF4-FFF2-40B4-BE49-F238E27FC236}">
              <a16:creationId xmlns:a16="http://schemas.microsoft.com/office/drawing/2014/main" id="{00000000-0008-0000-0E00-0000EE000000}"/>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40" name="【公営住宅】&#10;有形固定資産減価償却率平均値テキスト">
          <a:extLst>
            <a:ext uri="{FF2B5EF4-FFF2-40B4-BE49-F238E27FC236}">
              <a16:creationId xmlns:a16="http://schemas.microsoft.com/office/drawing/2014/main" id="{00000000-0008-0000-0E00-0000F0000000}"/>
            </a:ext>
          </a:extLst>
        </xdr:cNvPr>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43" name="フローチャート: 判断 242">
          <a:extLst>
            <a:ext uri="{FF2B5EF4-FFF2-40B4-BE49-F238E27FC236}">
              <a16:creationId xmlns:a16="http://schemas.microsoft.com/office/drawing/2014/main" id="{00000000-0008-0000-0E00-0000F3000000}"/>
            </a:ext>
          </a:extLst>
        </xdr:cNvPr>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65405</xdr:rowOff>
    </xdr:from>
    <xdr:to>
      <xdr:col>24</xdr:col>
      <xdr:colOff>114300</xdr:colOff>
      <xdr:row>80</xdr:row>
      <xdr:rowOff>167005</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45847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88282</xdr:rowOff>
    </xdr:from>
    <xdr:ext cx="405111" cy="259045"/>
    <xdr:sp macro="" textlink="">
      <xdr:nvSpPr>
        <xdr:cNvPr id="250" name="【公営住宅】&#10;有形固定資産減価償却率該当値テキスト">
          <a:extLst>
            <a:ext uri="{FF2B5EF4-FFF2-40B4-BE49-F238E27FC236}">
              <a16:creationId xmlns:a16="http://schemas.microsoft.com/office/drawing/2014/main" id="{00000000-0008-0000-0E00-0000FA000000}"/>
            </a:ext>
          </a:extLst>
        </xdr:cNvPr>
        <xdr:cNvSpPr txBox="1"/>
      </xdr:nvSpPr>
      <xdr:spPr>
        <a:xfrm>
          <a:off x="4673600"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137795</xdr:rowOff>
    </xdr:from>
    <xdr:to>
      <xdr:col>20</xdr:col>
      <xdr:colOff>38100</xdr:colOff>
      <xdr:row>82</xdr:row>
      <xdr:rowOff>67945</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3746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116205</xdr:rowOff>
    </xdr:from>
    <xdr:to>
      <xdr:col>24</xdr:col>
      <xdr:colOff>63500</xdr:colOff>
      <xdr:row>82</xdr:row>
      <xdr:rowOff>17145</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3797300" y="13832205"/>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4463</xdr:rowOff>
    </xdr:from>
    <xdr:ext cx="405111" cy="259045"/>
    <xdr:sp macro="" textlink="">
      <xdr:nvSpPr>
        <xdr:cNvPr id="253" name="n_1aveValue【公営住宅】&#10;有形固定資産減価償却率">
          <a:extLst>
            <a:ext uri="{FF2B5EF4-FFF2-40B4-BE49-F238E27FC236}">
              <a16:creationId xmlns:a16="http://schemas.microsoft.com/office/drawing/2014/main" id="{00000000-0008-0000-0E00-0000FD000000}"/>
            </a:ext>
          </a:extLst>
        </xdr:cNvPr>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54" name="n_2aveValue【公営住宅】&#10;有形固定資産減価償却率">
          <a:extLst>
            <a:ext uri="{FF2B5EF4-FFF2-40B4-BE49-F238E27FC236}">
              <a16:creationId xmlns:a16="http://schemas.microsoft.com/office/drawing/2014/main" id="{00000000-0008-0000-0E00-0000FE000000}"/>
            </a:ext>
          </a:extLst>
        </xdr:cNvPr>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59072</xdr:rowOff>
    </xdr:from>
    <xdr:ext cx="405111" cy="259045"/>
    <xdr:sp macro="" textlink="">
      <xdr:nvSpPr>
        <xdr:cNvPr id="255" name="n_1mainValue【公営住宅】&#10;有形固定資産減価償却率">
          <a:extLst>
            <a:ext uri="{FF2B5EF4-FFF2-40B4-BE49-F238E27FC236}">
              <a16:creationId xmlns:a16="http://schemas.microsoft.com/office/drawing/2014/main" id="{00000000-0008-0000-0E00-0000FF000000}"/>
            </a:ext>
          </a:extLst>
        </xdr:cNvPr>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a:extLst>
            <a:ext uri="{FF2B5EF4-FFF2-40B4-BE49-F238E27FC236}">
              <a16:creationId xmlns:a16="http://schemas.microsoft.com/office/drawing/2014/main" id="{00000000-0008-0000-0E00-00001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80" name="【公営住宅】&#10;一人当たり面積最小値テキスト">
          <a:extLst>
            <a:ext uri="{FF2B5EF4-FFF2-40B4-BE49-F238E27FC236}">
              <a16:creationId xmlns:a16="http://schemas.microsoft.com/office/drawing/2014/main" id="{00000000-0008-0000-0E00-000018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82" name="【公営住宅】&#10;一人当たり面積最大値テキスト">
          <a:extLst>
            <a:ext uri="{FF2B5EF4-FFF2-40B4-BE49-F238E27FC236}">
              <a16:creationId xmlns:a16="http://schemas.microsoft.com/office/drawing/2014/main" id="{00000000-0008-0000-0E00-00001A010000}"/>
            </a:ext>
          </a:extLst>
        </xdr:cNvPr>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284" name="【公営住宅】&#10;一人当たり面積平均値テキスト">
          <a:extLst>
            <a:ext uri="{FF2B5EF4-FFF2-40B4-BE49-F238E27FC236}">
              <a16:creationId xmlns:a16="http://schemas.microsoft.com/office/drawing/2014/main" id="{00000000-0008-0000-0E00-00001C010000}"/>
            </a:ext>
          </a:extLst>
        </xdr:cNvPr>
        <xdr:cNvSpPr txBox="1"/>
      </xdr:nvSpPr>
      <xdr:spPr>
        <a:xfrm>
          <a:off x="10515600" y="1428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65787</xdr:rowOff>
    </xdr:from>
    <xdr:to>
      <xdr:col>55</xdr:col>
      <xdr:colOff>50800</xdr:colOff>
      <xdr:row>83</xdr:row>
      <xdr:rowOff>167387</xdr:rowOff>
    </xdr:to>
    <xdr:sp macro="" textlink="">
      <xdr:nvSpPr>
        <xdr:cNvPr id="293" name="楕円 292">
          <a:extLst>
            <a:ext uri="{FF2B5EF4-FFF2-40B4-BE49-F238E27FC236}">
              <a16:creationId xmlns:a16="http://schemas.microsoft.com/office/drawing/2014/main" id="{00000000-0008-0000-0E00-000025010000}"/>
            </a:ext>
          </a:extLst>
        </xdr:cNvPr>
        <xdr:cNvSpPr/>
      </xdr:nvSpPr>
      <xdr:spPr>
        <a:xfrm>
          <a:off x="10426700" y="142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88664</xdr:rowOff>
    </xdr:from>
    <xdr:ext cx="469744" cy="259045"/>
    <xdr:sp macro="" textlink="">
      <xdr:nvSpPr>
        <xdr:cNvPr id="294" name="【公営住宅】&#10;一人当たり面積該当値テキスト">
          <a:extLst>
            <a:ext uri="{FF2B5EF4-FFF2-40B4-BE49-F238E27FC236}">
              <a16:creationId xmlns:a16="http://schemas.microsoft.com/office/drawing/2014/main" id="{00000000-0008-0000-0E00-000026010000}"/>
            </a:ext>
          </a:extLst>
        </xdr:cNvPr>
        <xdr:cNvSpPr txBox="1"/>
      </xdr:nvSpPr>
      <xdr:spPr>
        <a:xfrm>
          <a:off x="10515600" y="1414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71882</xdr:rowOff>
    </xdr:from>
    <xdr:to>
      <xdr:col>50</xdr:col>
      <xdr:colOff>165100</xdr:colOff>
      <xdr:row>84</xdr:row>
      <xdr:rowOff>2032</xdr:rowOff>
    </xdr:to>
    <xdr:sp macro="" textlink="">
      <xdr:nvSpPr>
        <xdr:cNvPr id="295" name="楕円 294">
          <a:extLst>
            <a:ext uri="{FF2B5EF4-FFF2-40B4-BE49-F238E27FC236}">
              <a16:creationId xmlns:a16="http://schemas.microsoft.com/office/drawing/2014/main" id="{00000000-0008-0000-0E00-000027010000}"/>
            </a:ext>
          </a:extLst>
        </xdr:cNvPr>
        <xdr:cNvSpPr/>
      </xdr:nvSpPr>
      <xdr:spPr>
        <a:xfrm>
          <a:off x="9588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116587</xdr:rowOff>
    </xdr:from>
    <xdr:to>
      <xdr:col>55</xdr:col>
      <xdr:colOff>0</xdr:colOff>
      <xdr:row>83</xdr:row>
      <xdr:rowOff>122682</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flipV="1">
          <a:off x="9639300" y="14346937"/>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161814</xdr:rowOff>
    </xdr:from>
    <xdr:ext cx="469744" cy="259045"/>
    <xdr:sp macro="" textlink="">
      <xdr:nvSpPr>
        <xdr:cNvPr id="297" name="n_1aveValue【公営住宅】&#10;一人当たり面積">
          <a:extLst>
            <a:ext uri="{FF2B5EF4-FFF2-40B4-BE49-F238E27FC236}">
              <a16:creationId xmlns:a16="http://schemas.microsoft.com/office/drawing/2014/main" id="{00000000-0008-0000-0E00-000029010000}"/>
            </a:ext>
          </a:extLst>
        </xdr:cNvPr>
        <xdr:cNvSpPr txBox="1"/>
      </xdr:nvSpPr>
      <xdr:spPr>
        <a:xfrm>
          <a:off x="93917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298" name="n_2aveValue【公営住宅】&#10;一人当たり面積">
          <a:extLst>
            <a:ext uri="{FF2B5EF4-FFF2-40B4-BE49-F238E27FC236}">
              <a16:creationId xmlns:a16="http://schemas.microsoft.com/office/drawing/2014/main" id="{00000000-0008-0000-0E00-00002A010000}"/>
            </a:ext>
          </a:extLst>
        </xdr:cNvPr>
        <xdr:cNvSpPr txBox="1"/>
      </xdr:nvSpPr>
      <xdr:spPr>
        <a:xfrm>
          <a:off x="8515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164609</xdr:rowOff>
    </xdr:from>
    <xdr:ext cx="469744" cy="259045"/>
    <xdr:sp macro="" textlink="">
      <xdr:nvSpPr>
        <xdr:cNvPr id="299" name="n_1mainValue【公営住宅】&#10;一人当たり面積">
          <a:extLst>
            <a:ext uri="{FF2B5EF4-FFF2-40B4-BE49-F238E27FC236}">
              <a16:creationId xmlns:a16="http://schemas.microsoft.com/office/drawing/2014/main" id="{00000000-0008-0000-0E00-00002B010000}"/>
            </a:ext>
          </a:extLst>
        </xdr:cNvPr>
        <xdr:cNvSpPr txBox="1"/>
      </xdr:nvSpPr>
      <xdr:spPr>
        <a:xfrm>
          <a:off x="93917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1" name="【港湾・漁港】&#10;有形固定資産減価償却率グラフ枠">
          <a:extLst>
            <a:ext uri="{FF2B5EF4-FFF2-40B4-BE49-F238E27FC236}">
              <a16:creationId xmlns:a16="http://schemas.microsoft.com/office/drawing/2014/main" id="{00000000-0008-0000-0E00-00004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85344</xdr:rowOff>
    </xdr:from>
    <xdr:to>
      <xdr:col>24</xdr:col>
      <xdr:colOff>62865</xdr:colOff>
      <xdr:row>108</xdr:row>
      <xdr:rowOff>135637</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flipV="1">
          <a:off x="4634865" y="17230344"/>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139464</xdr:rowOff>
    </xdr:from>
    <xdr:ext cx="405111" cy="259045"/>
    <xdr:sp macro="" textlink="">
      <xdr:nvSpPr>
        <xdr:cNvPr id="323" name="【港湾・漁港】&#10;有形固定資産減価償却率最小値テキスト">
          <a:extLst>
            <a:ext uri="{FF2B5EF4-FFF2-40B4-BE49-F238E27FC236}">
              <a16:creationId xmlns:a16="http://schemas.microsoft.com/office/drawing/2014/main" id="{00000000-0008-0000-0E00-000043010000}"/>
            </a:ext>
          </a:extLst>
        </xdr:cNvPr>
        <xdr:cNvSpPr txBox="1"/>
      </xdr:nvSpPr>
      <xdr:spPr>
        <a:xfrm>
          <a:off x="4673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135637</xdr:rowOff>
    </xdr:from>
    <xdr:to>
      <xdr:col>24</xdr:col>
      <xdr:colOff>152400</xdr:colOff>
      <xdr:row>108</xdr:row>
      <xdr:rowOff>135637</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32021</xdr:rowOff>
    </xdr:from>
    <xdr:ext cx="405111" cy="259045"/>
    <xdr:sp macro="" textlink="">
      <xdr:nvSpPr>
        <xdr:cNvPr id="325" name="【港湾・漁港】&#10;有形固定資産減価償却率最大値テキスト">
          <a:extLst>
            <a:ext uri="{FF2B5EF4-FFF2-40B4-BE49-F238E27FC236}">
              <a16:creationId xmlns:a16="http://schemas.microsoft.com/office/drawing/2014/main" id="{00000000-0008-0000-0E00-000045010000}"/>
            </a:ext>
          </a:extLst>
        </xdr:cNvPr>
        <xdr:cNvSpPr txBox="1"/>
      </xdr:nvSpPr>
      <xdr:spPr>
        <a:xfrm>
          <a:off x="4673600" y="1700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85344</xdr:rowOff>
    </xdr:from>
    <xdr:to>
      <xdr:col>24</xdr:col>
      <xdr:colOff>152400</xdr:colOff>
      <xdr:row>100</xdr:row>
      <xdr:rowOff>85344</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4546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39133</xdr:rowOff>
    </xdr:from>
    <xdr:ext cx="405111" cy="259045"/>
    <xdr:sp macro="" textlink="">
      <xdr:nvSpPr>
        <xdr:cNvPr id="327" name="【港湾・漁港】&#10;有形固定資産減価償却率平均値テキスト">
          <a:extLst>
            <a:ext uri="{FF2B5EF4-FFF2-40B4-BE49-F238E27FC236}">
              <a16:creationId xmlns:a16="http://schemas.microsoft.com/office/drawing/2014/main" id="{00000000-0008-0000-0E00-000047010000}"/>
            </a:ext>
          </a:extLst>
        </xdr:cNvPr>
        <xdr:cNvSpPr txBox="1"/>
      </xdr:nvSpPr>
      <xdr:spPr>
        <a:xfrm>
          <a:off x="4673600" y="1769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xdr:rowOff>
    </xdr:from>
    <xdr:to>
      <xdr:col>24</xdr:col>
      <xdr:colOff>114300</xdr:colOff>
      <xdr:row>104</xdr:row>
      <xdr:rowOff>117856</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4584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52832</xdr:rowOff>
    </xdr:from>
    <xdr:to>
      <xdr:col>20</xdr:col>
      <xdr:colOff>38100</xdr:colOff>
      <xdr:row>104</xdr:row>
      <xdr:rowOff>154432</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37465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45974</xdr:rowOff>
    </xdr:from>
    <xdr:to>
      <xdr:col>15</xdr:col>
      <xdr:colOff>101600</xdr:colOff>
      <xdr:row>106</xdr:row>
      <xdr:rowOff>147574</xdr:rowOff>
    </xdr:to>
    <xdr:sp macro="" textlink="">
      <xdr:nvSpPr>
        <xdr:cNvPr id="330" name="フローチャート: 判断 329">
          <a:extLst>
            <a:ext uri="{FF2B5EF4-FFF2-40B4-BE49-F238E27FC236}">
              <a16:creationId xmlns:a16="http://schemas.microsoft.com/office/drawing/2014/main" id="{00000000-0008-0000-0E00-00004A010000}"/>
            </a:ext>
          </a:extLst>
        </xdr:cNvPr>
        <xdr:cNvSpPr/>
      </xdr:nvSpPr>
      <xdr:spPr>
        <a:xfrm>
          <a:off x="2857500" y="182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84837</xdr:rowOff>
    </xdr:from>
    <xdr:to>
      <xdr:col>24</xdr:col>
      <xdr:colOff>114300</xdr:colOff>
      <xdr:row>109</xdr:row>
      <xdr:rowOff>14987</xdr:rowOff>
    </xdr:to>
    <xdr:sp macro="" textlink="">
      <xdr:nvSpPr>
        <xdr:cNvPr id="336" name="楕円 335">
          <a:extLst>
            <a:ext uri="{FF2B5EF4-FFF2-40B4-BE49-F238E27FC236}">
              <a16:creationId xmlns:a16="http://schemas.microsoft.com/office/drawing/2014/main" id="{00000000-0008-0000-0E00-000050010000}"/>
            </a:ext>
          </a:extLst>
        </xdr:cNvPr>
        <xdr:cNvSpPr/>
      </xdr:nvSpPr>
      <xdr:spPr>
        <a:xfrm>
          <a:off x="4584700" y="1860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171214</xdr:rowOff>
    </xdr:from>
    <xdr:ext cx="405111" cy="259045"/>
    <xdr:sp macro="" textlink="">
      <xdr:nvSpPr>
        <xdr:cNvPr id="337" name="【港湾・漁港】&#10;有形固定資産減価償却率該当値テキスト">
          <a:extLst>
            <a:ext uri="{FF2B5EF4-FFF2-40B4-BE49-F238E27FC236}">
              <a16:creationId xmlns:a16="http://schemas.microsoft.com/office/drawing/2014/main" id="{00000000-0008-0000-0E00-000051010000}"/>
            </a:ext>
          </a:extLst>
        </xdr:cNvPr>
        <xdr:cNvSpPr txBox="1"/>
      </xdr:nvSpPr>
      <xdr:spPr>
        <a:xfrm>
          <a:off x="4673600" y="1851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128270</xdr:rowOff>
    </xdr:from>
    <xdr:to>
      <xdr:col>20</xdr:col>
      <xdr:colOff>38100</xdr:colOff>
      <xdr:row>109</xdr:row>
      <xdr:rowOff>58420</xdr:rowOff>
    </xdr:to>
    <xdr:sp macro="" textlink="">
      <xdr:nvSpPr>
        <xdr:cNvPr id="338" name="楕円 337">
          <a:extLst>
            <a:ext uri="{FF2B5EF4-FFF2-40B4-BE49-F238E27FC236}">
              <a16:creationId xmlns:a16="http://schemas.microsoft.com/office/drawing/2014/main" id="{00000000-0008-0000-0E00-000052010000}"/>
            </a:ext>
          </a:extLst>
        </xdr:cNvPr>
        <xdr:cNvSpPr/>
      </xdr:nvSpPr>
      <xdr:spPr>
        <a:xfrm>
          <a:off x="3746500" y="186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135637</xdr:rowOff>
    </xdr:from>
    <xdr:to>
      <xdr:col>24</xdr:col>
      <xdr:colOff>63500</xdr:colOff>
      <xdr:row>109</xdr:row>
      <xdr:rowOff>7620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flipV="1">
          <a:off x="3797300" y="18652237"/>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170959</xdr:rowOff>
    </xdr:from>
    <xdr:ext cx="405111" cy="259045"/>
    <xdr:sp macro="" textlink="">
      <xdr:nvSpPr>
        <xdr:cNvPr id="340" name="n_1aveValue【港湾・漁港】&#10;有形固定資産減価償却率">
          <a:extLst>
            <a:ext uri="{FF2B5EF4-FFF2-40B4-BE49-F238E27FC236}">
              <a16:creationId xmlns:a16="http://schemas.microsoft.com/office/drawing/2014/main" id="{00000000-0008-0000-0E00-000054010000}"/>
            </a:ext>
          </a:extLst>
        </xdr:cNvPr>
        <xdr:cNvSpPr txBox="1"/>
      </xdr:nvSpPr>
      <xdr:spPr>
        <a:xfrm>
          <a:off x="3582044" y="1765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164101</xdr:rowOff>
    </xdr:from>
    <xdr:ext cx="405111" cy="259045"/>
    <xdr:sp macro="" textlink="">
      <xdr:nvSpPr>
        <xdr:cNvPr id="341" name="n_2aveValue【港湾・漁港】&#10;有形固定資産減価償却率">
          <a:extLst>
            <a:ext uri="{FF2B5EF4-FFF2-40B4-BE49-F238E27FC236}">
              <a16:creationId xmlns:a16="http://schemas.microsoft.com/office/drawing/2014/main" id="{00000000-0008-0000-0E00-000055010000}"/>
            </a:ext>
          </a:extLst>
        </xdr:cNvPr>
        <xdr:cNvSpPr txBox="1"/>
      </xdr:nvSpPr>
      <xdr:spPr>
        <a:xfrm>
          <a:off x="2705744" y="17994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49547</xdr:rowOff>
    </xdr:from>
    <xdr:ext cx="405111" cy="259045"/>
    <xdr:sp macro="" textlink="">
      <xdr:nvSpPr>
        <xdr:cNvPr id="342" name="n_1mainValue【港湾・漁港】&#10;有形固定資産減価償却率">
          <a:extLst>
            <a:ext uri="{FF2B5EF4-FFF2-40B4-BE49-F238E27FC236}">
              <a16:creationId xmlns:a16="http://schemas.microsoft.com/office/drawing/2014/main" id="{00000000-0008-0000-0E00-000056010000}"/>
            </a:ext>
          </a:extLst>
        </xdr:cNvPr>
        <xdr:cNvSpPr txBox="1"/>
      </xdr:nvSpPr>
      <xdr:spPr>
        <a:xfrm>
          <a:off x="3582044" y="187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港湾・漁港】&#10;一人当たり有形固定資産（償却資産）額グラフ枠">
          <a:extLst>
            <a:ext uri="{FF2B5EF4-FFF2-40B4-BE49-F238E27FC236}">
              <a16:creationId xmlns:a16="http://schemas.microsoft.com/office/drawing/2014/main" id="{00000000-0008-0000-0E00-00006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27341</xdr:rowOff>
    </xdr:from>
    <xdr:to>
      <xdr:col>54</xdr:col>
      <xdr:colOff>189865</xdr:colOff>
      <xdr:row>108</xdr:row>
      <xdr:rowOff>131473</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10476865" y="17172341"/>
          <a:ext cx="0" cy="147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135300</xdr:rowOff>
    </xdr:from>
    <xdr:ext cx="534377" cy="259045"/>
    <xdr:sp macro="" textlink="">
      <xdr:nvSpPr>
        <xdr:cNvPr id="367" name="【港湾・漁港】&#10;一人当たり有形固定資産（償却資産）額最小値テキスト">
          <a:extLst>
            <a:ext uri="{FF2B5EF4-FFF2-40B4-BE49-F238E27FC236}">
              <a16:creationId xmlns:a16="http://schemas.microsoft.com/office/drawing/2014/main" id="{00000000-0008-0000-0E00-00006F010000}"/>
            </a:ext>
          </a:extLst>
        </xdr:cNvPr>
        <xdr:cNvSpPr txBox="1"/>
      </xdr:nvSpPr>
      <xdr:spPr>
        <a:xfrm>
          <a:off x="10515600" y="1865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131473</xdr:rowOff>
    </xdr:from>
    <xdr:to>
      <xdr:col>55</xdr:col>
      <xdr:colOff>88900</xdr:colOff>
      <xdr:row>108</xdr:row>
      <xdr:rowOff>131473</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10388600" y="18648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145468</xdr:rowOff>
    </xdr:from>
    <xdr:ext cx="690189" cy="259045"/>
    <xdr:sp macro="" textlink="">
      <xdr:nvSpPr>
        <xdr:cNvPr id="369" name="【港湾・漁港】&#10;一人当たり有形固定資産（償却資産）額最大値テキスト">
          <a:extLst>
            <a:ext uri="{FF2B5EF4-FFF2-40B4-BE49-F238E27FC236}">
              <a16:creationId xmlns:a16="http://schemas.microsoft.com/office/drawing/2014/main" id="{00000000-0008-0000-0E00-000071010000}"/>
            </a:ext>
          </a:extLst>
        </xdr:cNvPr>
        <xdr:cNvSpPr txBox="1"/>
      </xdr:nvSpPr>
      <xdr:spPr>
        <a:xfrm>
          <a:off x="10515600" y="16947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27341</xdr:rowOff>
    </xdr:from>
    <xdr:to>
      <xdr:col>55</xdr:col>
      <xdr:colOff>88900</xdr:colOff>
      <xdr:row>100</xdr:row>
      <xdr:rowOff>27341</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10388600" y="17172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166946</xdr:rowOff>
    </xdr:from>
    <xdr:ext cx="599010" cy="259045"/>
    <xdr:sp macro="" textlink="">
      <xdr:nvSpPr>
        <xdr:cNvPr id="371" name="【港湾・漁港】&#10;一人当たり有形固定資産（償却資産）額平均値テキスト">
          <a:extLst>
            <a:ext uri="{FF2B5EF4-FFF2-40B4-BE49-F238E27FC236}">
              <a16:creationId xmlns:a16="http://schemas.microsoft.com/office/drawing/2014/main" id="{00000000-0008-0000-0E00-000073010000}"/>
            </a:ext>
          </a:extLst>
        </xdr:cNvPr>
        <xdr:cNvSpPr txBox="1"/>
      </xdr:nvSpPr>
      <xdr:spPr>
        <a:xfrm>
          <a:off x="10515600" y="181691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144069</xdr:rowOff>
    </xdr:from>
    <xdr:to>
      <xdr:col>55</xdr:col>
      <xdr:colOff>50800</xdr:colOff>
      <xdr:row>107</xdr:row>
      <xdr:rowOff>74219</xdr:rowOff>
    </xdr:to>
    <xdr:sp macro="" textlink="">
      <xdr:nvSpPr>
        <xdr:cNvPr id="372" name="フローチャート: 判断 371">
          <a:extLst>
            <a:ext uri="{FF2B5EF4-FFF2-40B4-BE49-F238E27FC236}">
              <a16:creationId xmlns:a16="http://schemas.microsoft.com/office/drawing/2014/main" id="{00000000-0008-0000-0E00-000074010000}"/>
            </a:ext>
          </a:extLst>
        </xdr:cNvPr>
        <xdr:cNvSpPr/>
      </xdr:nvSpPr>
      <xdr:spPr>
        <a:xfrm>
          <a:off x="10426700" y="1831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79015</xdr:rowOff>
    </xdr:from>
    <xdr:to>
      <xdr:col>50</xdr:col>
      <xdr:colOff>165100</xdr:colOff>
      <xdr:row>108</xdr:row>
      <xdr:rowOff>9165</xdr:rowOff>
    </xdr:to>
    <xdr:sp macro="" textlink="">
      <xdr:nvSpPr>
        <xdr:cNvPr id="373" name="フローチャート: 判断 372">
          <a:extLst>
            <a:ext uri="{FF2B5EF4-FFF2-40B4-BE49-F238E27FC236}">
              <a16:creationId xmlns:a16="http://schemas.microsoft.com/office/drawing/2014/main" id="{00000000-0008-0000-0E00-000075010000}"/>
            </a:ext>
          </a:extLst>
        </xdr:cNvPr>
        <xdr:cNvSpPr/>
      </xdr:nvSpPr>
      <xdr:spPr>
        <a:xfrm>
          <a:off x="9588500" y="1842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135796</xdr:rowOff>
    </xdr:from>
    <xdr:to>
      <xdr:col>46</xdr:col>
      <xdr:colOff>38100</xdr:colOff>
      <xdr:row>108</xdr:row>
      <xdr:rowOff>65946</xdr:rowOff>
    </xdr:to>
    <xdr:sp macro="" textlink="">
      <xdr:nvSpPr>
        <xdr:cNvPr id="374" name="フローチャート: 判断 373">
          <a:extLst>
            <a:ext uri="{FF2B5EF4-FFF2-40B4-BE49-F238E27FC236}">
              <a16:creationId xmlns:a16="http://schemas.microsoft.com/office/drawing/2014/main" id="{00000000-0008-0000-0E00-000076010000}"/>
            </a:ext>
          </a:extLst>
        </xdr:cNvPr>
        <xdr:cNvSpPr/>
      </xdr:nvSpPr>
      <xdr:spPr>
        <a:xfrm>
          <a:off x="8699500" y="1848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88833</xdr:rowOff>
    </xdr:from>
    <xdr:to>
      <xdr:col>55</xdr:col>
      <xdr:colOff>50800</xdr:colOff>
      <xdr:row>108</xdr:row>
      <xdr:rowOff>18983</xdr:rowOff>
    </xdr:to>
    <xdr:sp macro="" textlink="">
      <xdr:nvSpPr>
        <xdr:cNvPr id="380" name="楕円 379">
          <a:extLst>
            <a:ext uri="{FF2B5EF4-FFF2-40B4-BE49-F238E27FC236}">
              <a16:creationId xmlns:a16="http://schemas.microsoft.com/office/drawing/2014/main" id="{00000000-0008-0000-0E00-00007C010000}"/>
            </a:ext>
          </a:extLst>
        </xdr:cNvPr>
        <xdr:cNvSpPr/>
      </xdr:nvSpPr>
      <xdr:spPr>
        <a:xfrm>
          <a:off x="10426700" y="1843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67260</xdr:rowOff>
    </xdr:from>
    <xdr:ext cx="599010" cy="259045"/>
    <xdr:sp macro="" textlink="">
      <xdr:nvSpPr>
        <xdr:cNvPr id="381" name="【港湾・漁港】&#10;一人当たり有形固定資産（償却資産）額該当値テキスト">
          <a:extLst>
            <a:ext uri="{FF2B5EF4-FFF2-40B4-BE49-F238E27FC236}">
              <a16:creationId xmlns:a16="http://schemas.microsoft.com/office/drawing/2014/main" id="{00000000-0008-0000-0E00-00007D010000}"/>
            </a:ext>
          </a:extLst>
        </xdr:cNvPr>
        <xdr:cNvSpPr txBox="1"/>
      </xdr:nvSpPr>
      <xdr:spPr>
        <a:xfrm>
          <a:off x="10515600" y="1841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91622</xdr:rowOff>
    </xdr:from>
    <xdr:to>
      <xdr:col>50</xdr:col>
      <xdr:colOff>165100</xdr:colOff>
      <xdr:row>108</xdr:row>
      <xdr:rowOff>21772</xdr:rowOff>
    </xdr:to>
    <xdr:sp macro="" textlink="">
      <xdr:nvSpPr>
        <xdr:cNvPr id="382" name="楕円 381">
          <a:extLst>
            <a:ext uri="{FF2B5EF4-FFF2-40B4-BE49-F238E27FC236}">
              <a16:creationId xmlns:a16="http://schemas.microsoft.com/office/drawing/2014/main" id="{00000000-0008-0000-0E00-00007E010000}"/>
            </a:ext>
          </a:extLst>
        </xdr:cNvPr>
        <xdr:cNvSpPr/>
      </xdr:nvSpPr>
      <xdr:spPr>
        <a:xfrm>
          <a:off x="9588500" y="1843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139633</xdr:rowOff>
    </xdr:from>
    <xdr:to>
      <xdr:col>55</xdr:col>
      <xdr:colOff>0</xdr:colOff>
      <xdr:row>107</xdr:row>
      <xdr:rowOff>142422</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flipV="1">
          <a:off x="9639300" y="18484783"/>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25692</xdr:rowOff>
    </xdr:from>
    <xdr:ext cx="599010" cy="259045"/>
    <xdr:sp macro="" textlink="">
      <xdr:nvSpPr>
        <xdr:cNvPr id="384" name="n_1aveValue【港湾・漁港】&#10;一人当たり有形固定資産（償却資産）額">
          <a:extLst>
            <a:ext uri="{FF2B5EF4-FFF2-40B4-BE49-F238E27FC236}">
              <a16:creationId xmlns:a16="http://schemas.microsoft.com/office/drawing/2014/main" id="{00000000-0008-0000-0E00-000080010000}"/>
            </a:ext>
          </a:extLst>
        </xdr:cNvPr>
        <xdr:cNvSpPr txBox="1"/>
      </xdr:nvSpPr>
      <xdr:spPr>
        <a:xfrm>
          <a:off x="9327095" y="181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82473</xdr:rowOff>
    </xdr:from>
    <xdr:ext cx="599010" cy="259045"/>
    <xdr:sp macro="" textlink="">
      <xdr:nvSpPr>
        <xdr:cNvPr id="385" name="n_2aveValue【港湾・漁港】&#10;一人当たり有形固定資産（償却資産）額">
          <a:extLst>
            <a:ext uri="{FF2B5EF4-FFF2-40B4-BE49-F238E27FC236}">
              <a16:creationId xmlns:a16="http://schemas.microsoft.com/office/drawing/2014/main" id="{00000000-0008-0000-0E00-000081010000}"/>
            </a:ext>
          </a:extLst>
        </xdr:cNvPr>
        <xdr:cNvSpPr txBox="1"/>
      </xdr:nvSpPr>
      <xdr:spPr>
        <a:xfrm>
          <a:off x="8450795" y="182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12899</xdr:rowOff>
    </xdr:from>
    <xdr:ext cx="599010" cy="259045"/>
    <xdr:sp macro="" textlink="">
      <xdr:nvSpPr>
        <xdr:cNvPr id="386" name="n_1mainValue【港湾・漁港】&#10;一人当たり有形固定資産（償却資産）額">
          <a:extLst>
            <a:ext uri="{FF2B5EF4-FFF2-40B4-BE49-F238E27FC236}">
              <a16:creationId xmlns:a16="http://schemas.microsoft.com/office/drawing/2014/main" id="{00000000-0008-0000-0E00-000082010000}"/>
            </a:ext>
          </a:extLst>
        </xdr:cNvPr>
        <xdr:cNvSpPr txBox="1"/>
      </xdr:nvSpPr>
      <xdr:spPr>
        <a:xfrm>
          <a:off x="9327095" y="18529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a:extLst>
            <a:ext uri="{FF2B5EF4-FFF2-40B4-BE49-F238E27FC236}">
              <a16:creationId xmlns:a16="http://schemas.microsoft.com/office/drawing/2014/main" id="{00000000-0008-0000-0E00-00009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412" name="【認定こども園・幼稚園・保育所】&#10;有形固定資産減価償却率最小値テキスト">
          <a:extLst>
            <a:ext uri="{FF2B5EF4-FFF2-40B4-BE49-F238E27FC236}">
              <a16:creationId xmlns:a16="http://schemas.microsoft.com/office/drawing/2014/main" id="{00000000-0008-0000-0E00-00009C010000}"/>
            </a:ext>
          </a:extLst>
        </xdr:cNvPr>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414" name="【認定こども園・幼稚園・保育所】&#10;有形固定資産減価償却率最大値テキスト">
          <a:extLst>
            <a:ext uri="{FF2B5EF4-FFF2-40B4-BE49-F238E27FC236}">
              <a16:creationId xmlns:a16="http://schemas.microsoft.com/office/drawing/2014/main" id="{00000000-0008-0000-0E00-00009E010000}"/>
            </a:ext>
          </a:extLst>
        </xdr:cNvPr>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416" name="【認定こども園・幼稚園・保育所】&#10;有形固定資産減価償却率平均値テキスト">
          <a:extLst>
            <a:ext uri="{FF2B5EF4-FFF2-40B4-BE49-F238E27FC236}">
              <a16:creationId xmlns:a16="http://schemas.microsoft.com/office/drawing/2014/main" id="{00000000-0008-0000-0E00-0000A0010000}"/>
            </a:ext>
          </a:extLst>
        </xdr:cNvPr>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417" name="フローチャート: 判断 416">
          <a:extLst>
            <a:ext uri="{FF2B5EF4-FFF2-40B4-BE49-F238E27FC236}">
              <a16:creationId xmlns:a16="http://schemas.microsoft.com/office/drawing/2014/main" id="{00000000-0008-0000-0E00-0000A1010000}"/>
            </a:ext>
          </a:extLst>
        </xdr:cNvPr>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18" name="フローチャート: 判断 417">
          <a:extLst>
            <a:ext uri="{FF2B5EF4-FFF2-40B4-BE49-F238E27FC236}">
              <a16:creationId xmlns:a16="http://schemas.microsoft.com/office/drawing/2014/main" id="{00000000-0008-0000-0E00-0000A2010000}"/>
            </a:ext>
          </a:extLst>
        </xdr:cNvPr>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19" name="フローチャート: 判断 418">
          <a:extLst>
            <a:ext uri="{FF2B5EF4-FFF2-40B4-BE49-F238E27FC236}">
              <a16:creationId xmlns:a16="http://schemas.microsoft.com/office/drawing/2014/main" id="{00000000-0008-0000-0E00-0000A3010000}"/>
            </a:ext>
          </a:extLst>
        </xdr:cNvPr>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128270</xdr:rowOff>
    </xdr:from>
    <xdr:to>
      <xdr:col>85</xdr:col>
      <xdr:colOff>177800</xdr:colOff>
      <xdr:row>36</xdr:row>
      <xdr:rowOff>58420</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16268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151147</xdr:rowOff>
    </xdr:from>
    <xdr:ext cx="405111" cy="259045"/>
    <xdr:sp macro="" textlink="">
      <xdr:nvSpPr>
        <xdr:cNvPr id="426" name="【認定こども園・幼稚園・保育所】&#10;有形固定資産減価償却率該当値テキスト">
          <a:extLst>
            <a:ext uri="{FF2B5EF4-FFF2-40B4-BE49-F238E27FC236}">
              <a16:creationId xmlns:a16="http://schemas.microsoft.com/office/drawing/2014/main" id="{00000000-0008-0000-0E00-0000AA010000}"/>
            </a:ext>
          </a:extLst>
        </xdr:cNvPr>
        <xdr:cNvSpPr txBox="1"/>
      </xdr:nvSpPr>
      <xdr:spPr>
        <a:xfrm>
          <a:off x="16357600"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90170</xdr:rowOff>
    </xdr:from>
    <xdr:to>
      <xdr:col>81</xdr:col>
      <xdr:colOff>101600</xdr:colOff>
      <xdr:row>36</xdr:row>
      <xdr:rowOff>20320</xdr:rowOff>
    </xdr:to>
    <xdr:sp macro="" textlink="">
      <xdr:nvSpPr>
        <xdr:cNvPr id="427" name="楕円 426">
          <a:extLst>
            <a:ext uri="{FF2B5EF4-FFF2-40B4-BE49-F238E27FC236}">
              <a16:creationId xmlns:a16="http://schemas.microsoft.com/office/drawing/2014/main" id="{00000000-0008-0000-0E00-0000AB010000}"/>
            </a:ext>
          </a:extLst>
        </xdr:cNvPr>
        <xdr:cNvSpPr/>
      </xdr:nvSpPr>
      <xdr:spPr>
        <a:xfrm>
          <a:off x="15430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140970</xdr:rowOff>
    </xdr:from>
    <xdr:to>
      <xdr:col>85</xdr:col>
      <xdr:colOff>127000</xdr:colOff>
      <xdr:row>36</xdr:row>
      <xdr:rowOff>7620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5481300" y="6141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429" name="n_1aveValue【認定こども園・幼稚園・保育所】&#10;有形固定資産減価償却率">
          <a:extLst>
            <a:ext uri="{FF2B5EF4-FFF2-40B4-BE49-F238E27FC236}">
              <a16:creationId xmlns:a16="http://schemas.microsoft.com/office/drawing/2014/main" id="{00000000-0008-0000-0E00-0000AD010000}"/>
            </a:ext>
          </a:extLst>
        </xdr:cNvPr>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430" name="n_2aveValue【認定こども園・幼稚園・保育所】&#10;有形固定資産減価償却率">
          <a:extLst>
            <a:ext uri="{FF2B5EF4-FFF2-40B4-BE49-F238E27FC236}">
              <a16:creationId xmlns:a16="http://schemas.microsoft.com/office/drawing/2014/main" id="{00000000-0008-0000-0E00-0000AE010000}"/>
            </a:ext>
          </a:extLst>
        </xdr:cNvPr>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36847</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00000000-0008-0000-0E00-0000AF010000}"/>
            </a:ext>
          </a:extLst>
        </xdr:cNvPr>
        <xdr:cNvSpPr txBox="1"/>
      </xdr:nvSpPr>
      <xdr:spPr>
        <a:xfrm>
          <a:off x="152660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00000000-0008-0000-0E00-0000C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00000000-0008-0000-0E00-0000C8010000}"/>
            </a:ext>
          </a:extLst>
        </xdr:cNvPr>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00000000-0008-0000-0E00-0000CA010000}"/>
            </a:ext>
          </a:extLst>
        </xdr:cNvPr>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154957</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00000000-0008-0000-0E00-0000CC010000}"/>
            </a:ext>
          </a:extLst>
        </xdr:cNvPr>
        <xdr:cNvSpPr txBox="1"/>
      </xdr:nvSpPr>
      <xdr:spPr>
        <a:xfrm>
          <a:off x="22199600" y="649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101600</xdr:rowOff>
    </xdr:from>
    <xdr:to>
      <xdr:col>116</xdr:col>
      <xdr:colOff>114300</xdr:colOff>
      <xdr:row>42</xdr:row>
      <xdr:rowOff>31750</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221107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16527</xdr:rowOff>
    </xdr:from>
    <xdr:ext cx="469744" cy="259045"/>
    <xdr:sp macro="" textlink="">
      <xdr:nvSpPr>
        <xdr:cNvPr id="470" name="【認定こども園・幼稚園・保育所】&#10;一人当たり面積該当値テキスト">
          <a:extLst>
            <a:ext uri="{FF2B5EF4-FFF2-40B4-BE49-F238E27FC236}">
              <a16:creationId xmlns:a16="http://schemas.microsoft.com/office/drawing/2014/main" id="{00000000-0008-0000-0E00-0000D6010000}"/>
            </a:ext>
          </a:extLst>
        </xdr:cNvPr>
        <xdr:cNvSpPr txBox="1"/>
      </xdr:nvSpPr>
      <xdr:spPr>
        <a:xfrm>
          <a:off x="22199600" y="704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97790</xdr:rowOff>
    </xdr:from>
    <xdr:to>
      <xdr:col>112</xdr:col>
      <xdr:colOff>38100</xdr:colOff>
      <xdr:row>40</xdr:row>
      <xdr:rowOff>27940</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21272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148590</xdr:rowOff>
    </xdr:from>
    <xdr:to>
      <xdr:col>116</xdr:col>
      <xdr:colOff>63500</xdr:colOff>
      <xdr:row>41</xdr:row>
      <xdr:rowOff>152400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21323300" y="6835140"/>
          <a:ext cx="838200" cy="3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55897</xdr:rowOff>
    </xdr:from>
    <xdr:ext cx="469744" cy="259045"/>
    <xdr:sp macro="" textlink="">
      <xdr:nvSpPr>
        <xdr:cNvPr id="473" name="n_1aveValue【認定こども園・幼稚園・保育所】&#10;一人当たり面積">
          <a:extLst>
            <a:ext uri="{FF2B5EF4-FFF2-40B4-BE49-F238E27FC236}">
              <a16:creationId xmlns:a16="http://schemas.microsoft.com/office/drawing/2014/main" id="{00000000-0008-0000-0E00-0000D9010000}"/>
            </a:ext>
          </a:extLst>
        </xdr:cNvPr>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474" name="n_2aveValue【認定こども園・幼稚園・保育所】&#10;一人当たり面積">
          <a:extLst>
            <a:ext uri="{FF2B5EF4-FFF2-40B4-BE49-F238E27FC236}">
              <a16:creationId xmlns:a16="http://schemas.microsoft.com/office/drawing/2014/main" id="{00000000-0008-0000-0E00-0000DA010000}"/>
            </a:ext>
          </a:extLst>
        </xdr:cNvPr>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19067</xdr:rowOff>
    </xdr:from>
    <xdr:ext cx="469744" cy="259045"/>
    <xdr:sp macro="" textlink="">
      <xdr:nvSpPr>
        <xdr:cNvPr id="475" name="n_1mainValue【認定こども園・幼稚園・保育所】&#10;一人当たり面積">
          <a:extLst>
            <a:ext uri="{FF2B5EF4-FFF2-40B4-BE49-F238E27FC236}">
              <a16:creationId xmlns:a16="http://schemas.microsoft.com/office/drawing/2014/main" id="{00000000-0008-0000-0E00-0000DB010000}"/>
            </a:ext>
          </a:extLst>
        </xdr:cNvPr>
        <xdr:cNvSpPr txBox="1"/>
      </xdr:nvSpPr>
      <xdr:spPr>
        <a:xfrm>
          <a:off x="210757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学校施設】&#10;有形固定資産減価償却率グラフ枠">
          <a:extLst>
            <a:ext uri="{FF2B5EF4-FFF2-40B4-BE49-F238E27FC236}">
              <a16:creationId xmlns:a16="http://schemas.microsoft.com/office/drawing/2014/main" id="{00000000-0008-0000-0E00-0000F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503" name="【学校施設】&#10;有形固定資産減価償却率最小値テキスト">
          <a:extLst>
            <a:ext uri="{FF2B5EF4-FFF2-40B4-BE49-F238E27FC236}">
              <a16:creationId xmlns:a16="http://schemas.microsoft.com/office/drawing/2014/main" id="{00000000-0008-0000-0E00-0000F7010000}"/>
            </a:ext>
          </a:extLst>
        </xdr:cNvPr>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505" name="【学校施設】&#10;有形固定資産減価償却率最大値テキスト">
          <a:extLst>
            <a:ext uri="{FF2B5EF4-FFF2-40B4-BE49-F238E27FC236}">
              <a16:creationId xmlns:a16="http://schemas.microsoft.com/office/drawing/2014/main" id="{00000000-0008-0000-0E00-0000F9010000}"/>
            </a:ext>
          </a:extLst>
        </xdr:cNvPr>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68415</xdr:rowOff>
    </xdr:from>
    <xdr:ext cx="405111" cy="259045"/>
    <xdr:sp macro="" textlink="">
      <xdr:nvSpPr>
        <xdr:cNvPr id="507" name="【学校施設】&#10;有形固定資産減価償却率平均値テキスト">
          <a:extLst>
            <a:ext uri="{FF2B5EF4-FFF2-40B4-BE49-F238E27FC236}">
              <a16:creationId xmlns:a16="http://schemas.microsoft.com/office/drawing/2014/main" id="{00000000-0008-0000-0E00-0000FB010000}"/>
            </a:ext>
          </a:extLst>
        </xdr:cNvPr>
        <xdr:cNvSpPr txBox="1"/>
      </xdr:nvSpPr>
      <xdr:spPr>
        <a:xfrm>
          <a:off x="16357600" y="1001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508" name="フローチャート: 判断 507">
          <a:extLst>
            <a:ext uri="{FF2B5EF4-FFF2-40B4-BE49-F238E27FC236}">
              <a16:creationId xmlns:a16="http://schemas.microsoft.com/office/drawing/2014/main" id="{00000000-0008-0000-0E00-0000FC010000}"/>
            </a:ext>
          </a:extLst>
        </xdr:cNvPr>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09" name="フローチャート: 判断 508">
          <a:extLst>
            <a:ext uri="{FF2B5EF4-FFF2-40B4-BE49-F238E27FC236}">
              <a16:creationId xmlns:a16="http://schemas.microsoft.com/office/drawing/2014/main" id="{00000000-0008-0000-0E00-0000FD010000}"/>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10" name="フローチャート: 判断 509">
          <a:extLst>
            <a:ext uri="{FF2B5EF4-FFF2-40B4-BE49-F238E27FC236}">
              <a16:creationId xmlns:a16="http://schemas.microsoft.com/office/drawing/2014/main" id="{00000000-0008-0000-0E00-0000FE010000}"/>
            </a:ext>
          </a:extLst>
        </xdr:cNvPr>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16" name="楕円 515">
          <a:extLst>
            <a:ext uri="{FF2B5EF4-FFF2-40B4-BE49-F238E27FC236}">
              <a16:creationId xmlns:a16="http://schemas.microsoft.com/office/drawing/2014/main" id="{00000000-0008-0000-0E00-000004020000}"/>
            </a:ext>
          </a:extLst>
        </xdr:cNvPr>
        <xdr:cNvSpPr/>
      </xdr:nvSpPr>
      <xdr:spPr>
        <a:xfrm>
          <a:off x="162687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86014</xdr:rowOff>
    </xdr:from>
    <xdr:ext cx="405111" cy="259045"/>
    <xdr:sp macro="" textlink="">
      <xdr:nvSpPr>
        <xdr:cNvPr id="517" name="【学校施設】&#10;有形固定資産減価償却率該当値テキスト">
          <a:extLst>
            <a:ext uri="{FF2B5EF4-FFF2-40B4-BE49-F238E27FC236}">
              <a16:creationId xmlns:a16="http://schemas.microsoft.com/office/drawing/2014/main" id="{00000000-0008-0000-0E00-000005020000}"/>
            </a:ext>
          </a:extLst>
        </xdr:cNvPr>
        <xdr:cNvSpPr txBox="1"/>
      </xdr:nvSpPr>
      <xdr:spPr>
        <a:xfrm>
          <a:off x="16357600"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169635</xdr:rowOff>
    </xdr:from>
    <xdr:to>
      <xdr:col>81</xdr:col>
      <xdr:colOff>101600</xdr:colOff>
      <xdr:row>60</xdr:row>
      <xdr:rowOff>99785</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15430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158387</xdr:rowOff>
    </xdr:from>
    <xdr:to>
      <xdr:col>85</xdr:col>
      <xdr:colOff>127000</xdr:colOff>
      <xdr:row>60</xdr:row>
      <xdr:rowOff>48985</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flipV="1">
          <a:off x="15481300" y="10273937"/>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520" name="n_1aveValue【学校施設】&#10;有形固定資産減価償却率">
          <a:extLst>
            <a:ext uri="{FF2B5EF4-FFF2-40B4-BE49-F238E27FC236}">
              <a16:creationId xmlns:a16="http://schemas.microsoft.com/office/drawing/2014/main" id="{00000000-0008-0000-0E00-000008020000}"/>
            </a:ext>
          </a:extLst>
        </xdr:cNvPr>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521" name="n_2aveValue【学校施設】&#10;有形固定資産減価償却率">
          <a:extLst>
            <a:ext uri="{FF2B5EF4-FFF2-40B4-BE49-F238E27FC236}">
              <a16:creationId xmlns:a16="http://schemas.microsoft.com/office/drawing/2014/main" id="{00000000-0008-0000-0E00-000009020000}"/>
            </a:ext>
          </a:extLst>
        </xdr:cNvPr>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90912</xdr:rowOff>
    </xdr:from>
    <xdr:ext cx="405111" cy="259045"/>
    <xdr:sp macro="" textlink="">
      <xdr:nvSpPr>
        <xdr:cNvPr id="522" name="n_1mainValue【学校施設】&#10;有形固定資産減価償却率">
          <a:extLst>
            <a:ext uri="{FF2B5EF4-FFF2-40B4-BE49-F238E27FC236}">
              <a16:creationId xmlns:a16="http://schemas.microsoft.com/office/drawing/2014/main" id="{00000000-0008-0000-0E00-00000A020000}"/>
            </a:ext>
          </a:extLst>
        </xdr:cNvPr>
        <xdr:cNvSpPr txBox="1"/>
      </xdr:nvSpPr>
      <xdr:spPr>
        <a:xfrm>
          <a:off x="152660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id="{00000000-0008-0000-0E00-00000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a:extLst>
            <a:ext uri="{FF2B5EF4-FFF2-40B4-BE49-F238E27FC236}">
              <a16:creationId xmlns:a16="http://schemas.microsoft.com/office/drawing/2014/main" id="{00000000-0008-0000-0E00-00002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50" name="【学校施設】&#10;一人当たり面積最小値テキスト">
          <a:extLst>
            <a:ext uri="{FF2B5EF4-FFF2-40B4-BE49-F238E27FC236}">
              <a16:creationId xmlns:a16="http://schemas.microsoft.com/office/drawing/2014/main" id="{00000000-0008-0000-0E00-000026020000}"/>
            </a:ext>
          </a:extLst>
        </xdr:cNvPr>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552" name="【学校施設】&#10;一人当たり面積最大値テキスト">
          <a:extLst>
            <a:ext uri="{FF2B5EF4-FFF2-40B4-BE49-F238E27FC236}">
              <a16:creationId xmlns:a16="http://schemas.microsoft.com/office/drawing/2014/main" id="{00000000-0008-0000-0E00-000028020000}"/>
            </a:ext>
          </a:extLst>
        </xdr:cNvPr>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554" name="【学校施設】&#10;一人当たり面積平均値テキスト">
          <a:extLst>
            <a:ext uri="{FF2B5EF4-FFF2-40B4-BE49-F238E27FC236}">
              <a16:creationId xmlns:a16="http://schemas.microsoft.com/office/drawing/2014/main" id="{00000000-0008-0000-0E00-00002A020000}"/>
            </a:ext>
          </a:extLst>
        </xdr:cNvPr>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555" name="フローチャート: 判断 554">
          <a:extLst>
            <a:ext uri="{FF2B5EF4-FFF2-40B4-BE49-F238E27FC236}">
              <a16:creationId xmlns:a16="http://schemas.microsoft.com/office/drawing/2014/main" id="{00000000-0008-0000-0E00-00002B020000}"/>
            </a:ext>
          </a:extLst>
        </xdr:cNvPr>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46845</xdr:rowOff>
    </xdr:from>
    <xdr:to>
      <xdr:col>116</xdr:col>
      <xdr:colOff>114300</xdr:colOff>
      <xdr:row>59</xdr:row>
      <xdr:rowOff>148445</xdr:rowOff>
    </xdr:to>
    <xdr:sp macro="" textlink="">
      <xdr:nvSpPr>
        <xdr:cNvPr id="563" name="楕円 562">
          <a:extLst>
            <a:ext uri="{FF2B5EF4-FFF2-40B4-BE49-F238E27FC236}">
              <a16:creationId xmlns:a16="http://schemas.microsoft.com/office/drawing/2014/main" id="{00000000-0008-0000-0E00-000033020000}"/>
            </a:ext>
          </a:extLst>
        </xdr:cNvPr>
        <xdr:cNvSpPr/>
      </xdr:nvSpPr>
      <xdr:spPr>
        <a:xfrm>
          <a:off x="22110700" y="101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69722</xdr:rowOff>
    </xdr:from>
    <xdr:ext cx="469744" cy="259045"/>
    <xdr:sp macro="" textlink="">
      <xdr:nvSpPr>
        <xdr:cNvPr id="564" name="【学校施設】&#10;一人当たり面積該当値テキスト">
          <a:extLst>
            <a:ext uri="{FF2B5EF4-FFF2-40B4-BE49-F238E27FC236}">
              <a16:creationId xmlns:a16="http://schemas.microsoft.com/office/drawing/2014/main" id="{00000000-0008-0000-0E00-000034020000}"/>
            </a:ext>
          </a:extLst>
        </xdr:cNvPr>
        <xdr:cNvSpPr txBox="1"/>
      </xdr:nvSpPr>
      <xdr:spPr>
        <a:xfrm>
          <a:off x="22199600" y="1001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66439</xdr:rowOff>
    </xdr:from>
    <xdr:to>
      <xdr:col>112</xdr:col>
      <xdr:colOff>38100</xdr:colOff>
      <xdr:row>59</xdr:row>
      <xdr:rowOff>168039</xdr:rowOff>
    </xdr:to>
    <xdr:sp macro="" textlink="">
      <xdr:nvSpPr>
        <xdr:cNvPr id="565" name="楕円 564">
          <a:extLst>
            <a:ext uri="{FF2B5EF4-FFF2-40B4-BE49-F238E27FC236}">
              <a16:creationId xmlns:a16="http://schemas.microsoft.com/office/drawing/2014/main" id="{00000000-0008-0000-0E00-000035020000}"/>
            </a:ext>
          </a:extLst>
        </xdr:cNvPr>
        <xdr:cNvSpPr/>
      </xdr:nvSpPr>
      <xdr:spPr>
        <a:xfrm>
          <a:off x="21272500" y="101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97645</xdr:rowOff>
    </xdr:from>
    <xdr:to>
      <xdr:col>116</xdr:col>
      <xdr:colOff>63500</xdr:colOff>
      <xdr:row>59</xdr:row>
      <xdr:rowOff>117239</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flipV="1">
          <a:off x="21323300" y="1021319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2085</xdr:rowOff>
    </xdr:from>
    <xdr:ext cx="469744" cy="259045"/>
    <xdr:sp macro="" textlink="">
      <xdr:nvSpPr>
        <xdr:cNvPr id="567" name="n_1aveValue【学校施設】&#10;一人当たり面積">
          <a:extLst>
            <a:ext uri="{FF2B5EF4-FFF2-40B4-BE49-F238E27FC236}">
              <a16:creationId xmlns:a16="http://schemas.microsoft.com/office/drawing/2014/main" id="{00000000-0008-0000-0E00-000037020000}"/>
            </a:ext>
          </a:extLst>
        </xdr:cNvPr>
        <xdr:cNvSpPr txBox="1"/>
      </xdr:nvSpPr>
      <xdr:spPr>
        <a:xfrm>
          <a:off x="21075727" y="1028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64715</xdr:rowOff>
    </xdr:from>
    <xdr:ext cx="469744" cy="259045"/>
    <xdr:sp macro="" textlink="">
      <xdr:nvSpPr>
        <xdr:cNvPr id="568" name="n_2aveValue【学校施設】&#10;一人当たり面積">
          <a:extLst>
            <a:ext uri="{FF2B5EF4-FFF2-40B4-BE49-F238E27FC236}">
              <a16:creationId xmlns:a16="http://schemas.microsoft.com/office/drawing/2014/main" id="{00000000-0008-0000-0E00-000038020000}"/>
            </a:ext>
          </a:extLst>
        </xdr:cNvPr>
        <xdr:cNvSpPr txBox="1"/>
      </xdr:nvSpPr>
      <xdr:spPr>
        <a:xfrm>
          <a:off x="20199427" y="100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13116</xdr:rowOff>
    </xdr:from>
    <xdr:ext cx="469744" cy="259045"/>
    <xdr:sp macro="" textlink="">
      <xdr:nvSpPr>
        <xdr:cNvPr id="569" name="n_1mainValue【学校施設】&#10;一人当たり面積">
          <a:extLst>
            <a:ext uri="{FF2B5EF4-FFF2-40B4-BE49-F238E27FC236}">
              <a16:creationId xmlns:a16="http://schemas.microsoft.com/office/drawing/2014/main" id="{00000000-0008-0000-0E00-000039020000}"/>
            </a:ext>
          </a:extLst>
        </xdr:cNvPr>
        <xdr:cNvSpPr txBox="1"/>
      </xdr:nvSpPr>
      <xdr:spPr>
        <a:xfrm>
          <a:off x="21075727" y="995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児童館】&#10;有形固定資産減価償却率グラフ枠">
          <a:extLst>
            <a:ext uri="{FF2B5EF4-FFF2-40B4-BE49-F238E27FC236}">
              <a16:creationId xmlns:a16="http://schemas.microsoft.com/office/drawing/2014/main" id="{00000000-0008-0000-0E00-00005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595" name="【児童館】&#10;有形固定資産減価償却率最小値テキスト">
          <a:extLst>
            <a:ext uri="{FF2B5EF4-FFF2-40B4-BE49-F238E27FC236}">
              <a16:creationId xmlns:a16="http://schemas.microsoft.com/office/drawing/2014/main" id="{00000000-0008-0000-0E00-000053020000}"/>
            </a:ext>
          </a:extLst>
        </xdr:cNvPr>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7" name="【児童館】&#10;有形固定資産減価償却率最大値テキスト">
          <a:extLst>
            <a:ext uri="{FF2B5EF4-FFF2-40B4-BE49-F238E27FC236}">
              <a16:creationId xmlns:a16="http://schemas.microsoft.com/office/drawing/2014/main" id="{00000000-0008-0000-0E00-000055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41927</xdr:rowOff>
    </xdr:from>
    <xdr:ext cx="405111" cy="259045"/>
    <xdr:sp macro="" textlink="">
      <xdr:nvSpPr>
        <xdr:cNvPr id="599" name="【児童館】&#10;有形固定資産減価償却率平均値テキスト">
          <a:extLst>
            <a:ext uri="{FF2B5EF4-FFF2-40B4-BE49-F238E27FC236}">
              <a16:creationId xmlns:a16="http://schemas.microsoft.com/office/drawing/2014/main" id="{00000000-0008-0000-0E00-000057020000}"/>
            </a:ext>
          </a:extLst>
        </xdr:cNvPr>
        <xdr:cNvSpPr txBox="1"/>
      </xdr:nvSpPr>
      <xdr:spPr>
        <a:xfrm>
          <a:off x="16357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135889</xdr:rowOff>
    </xdr:from>
    <xdr:to>
      <xdr:col>85</xdr:col>
      <xdr:colOff>177800</xdr:colOff>
      <xdr:row>82</xdr:row>
      <xdr:rowOff>66039</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16268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158766</xdr:rowOff>
    </xdr:from>
    <xdr:ext cx="405111" cy="259045"/>
    <xdr:sp macro="" textlink="">
      <xdr:nvSpPr>
        <xdr:cNvPr id="609" name="【児童館】&#10;有形固定資産減価償却率該当値テキスト">
          <a:extLst>
            <a:ext uri="{FF2B5EF4-FFF2-40B4-BE49-F238E27FC236}">
              <a16:creationId xmlns:a16="http://schemas.microsoft.com/office/drawing/2014/main" id="{00000000-0008-0000-0E00-000061020000}"/>
            </a:ext>
          </a:extLst>
        </xdr:cNvPr>
        <xdr:cNvSpPr txBox="1"/>
      </xdr:nvSpPr>
      <xdr:spPr>
        <a:xfrm>
          <a:off x="16357600"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36830</xdr:rowOff>
    </xdr:from>
    <xdr:to>
      <xdr:col>81</xdr:col>
      <xdr:colOff>101600</xdr:colOff>
      <xdr:row>82</xdr:row>
      <xdr:rowOff>138430</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15430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15239</xdr:rowOff>
    </xdr:from>
    <xdr:to>
      <xdr:col>85</xdr:col>
      <xdr:colOff>127000</xdr:colOff>
      <xdr:row>82</xdr:row>
      <xdr:rowOff>87630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15481300" y="1407413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612" name="n_1aveValue【児童館】&#10;有形固定資産減価償却率">
          <a:extLst>
            <a:ext uri="{FF2B5EF4-FFF2-40B4-BE49-F238E27FC236}">
              <a16:creationId xmlns:a16="http://schemas.microsoft.com/office/drawing/2014/main" id="{00000000-0008-0000-0E00-000064020000}"/>
            </a:ext>
          </a:extLst>
        </xdr:cNvPr>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613" name="n_2aveValue【児童館】&#10;有形固定資産減価償却率">
          <a:extLst>
            <a:ext uri="{FF2B5EF4-FFF2-40B4-BE49-F238E27FC236}">
              <a16:creationId xmlns:a16="http://schemas.microsoft.com/office/drawing/2014/main" id="{00000000-0008-0000-0E00-000065020000}"/>
            </a:ext>
          </a:extLst>
        </xdr:cNvPr>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154957</xdr:rowOff>
    </xdr:from>
    <xdr:ext cx="405111" cy="259045"/>
    <xdr:sp macro="" textlink="">
      <xdr:nvSpPr>
        <xdr:cNvPr id="614" name="n_1mainValue【児童館】&#10;有形固定資産減価償却率">
          <a:extLst>
            <a:ext uri="{FF2B5EF4-FFF2-40B4-BE49-F238E27FC236}">
              <a16:creationId xmlns:a16="http://schemas.microsoft.com/office/drawing/2014/main" id="{00000000-0008-0000-0E00-000066020000}"/>
            </a:ext>
          </a:extLst>
        </xdr:cNvPr>
        <xdr:cNvSpPr txBox="1"/>
      </xdr:nvSpPr>
      <xdr:spPr>
        <a:xfrm>
          <a:off x="152660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児童館】&#10;一人当たり面積グラフ枠">
          <a:extLst>
            <a:ext uri="{FF2B5EF4-FFF2-40B4-BE49-F238E27FC236}">
              <a16:creationId xmlns:a16="http://schemas.microsoft.com/office/drawing/2014/main" id="{00000000-0008-0000-0E00-00007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39" name="【児童館】&#10;一人当たり面積最小値テキスト">
          <a:extLst>
            <a:ext uri="{FF2B5EF4-FFF2-40B4-BE49-F238E27FC236}">
              <a16:creationId xmlns:a16="http://schemas.microsoft.com/office/drawing/2014/main" id="{00000000-0008-0000-0E00-00007F02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41" name="【児童館】&#10;一人当たり面積最大値テキスト">
          <a:extLst>
            <a:ext uri="{FF2B5EF4-FFF2-40B4-BE49-F238E27FC236}">
              <a16:creationId xmlns:a16="http://schemas.microsoft.com/office/drawing/2014/main" id="{00000000-0008-0000-0E00-000081020000}"/>
            </a:ext>
          </a:extLst>
        </xdr:cNvPr>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643" name="【児童館】&#10;一人当たり面積平均値テキスト">
          <a:extLst>
            <a:ext uri="{FF2B5EF4-FFF2-40B4-BE49-F238E27FC236}">
              <a16:creationId xmlns:a16="http://schemas.microsoft.com/office/drawing/2014/main" id="{00000000-0008-0000-0E00-000083020000}"/>
            </a:ext>
          </a:extLst>
        </xdr:cNvPr>
        <xdr:cNvSpPr txBox="1"/>
      </xdr:nvSpPr>
      <xdr:spPr>
        <a:xfrm>
          <a:off x="221996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644" name="フローチャート: 判断 643">
          <a:extLst>
            <a:ext uri="{FF2B5EF4-FFF2-40B4-BE49-F238E27FC236}">
              <a16:creationId xmlns:a16="http://schemas.microsoft.com/office/drawing/2014/main" id="{00000000-0008-0000-0E00-000084020000}"/>
            </a:ext>
          </a:extLst>
        </xdr:cNvPr>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45" name="フローチャート: 判断 644">
          <a:extLst>
            <a:ext uri="{FF2B5EF4-FFF2-40B4-BE49-F238E27FC236}">
              <a16:creationId xmlns:a16="http://schemas.microsoft.com/office/drawing/2014/main" id="{00000000-0008-0000-0E00-000085020000}"/>
            </a:ext>
          </a:extLst>
        </xdr:cNvPr>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646" name="フローチャート: 判断 645">
          <a:extLst>
            <a:ext uri="{FF2B5EF4-FFF2-40B4-BE49-F238E27FC236}">
              <a16:creationId xmlns:a16="http://schemas.microsoft.com/office/drawing/2014/main" id="{00000000-0008-0000-0E00-000086020000}"/>
            </a:ext>
          </a:extLst>
        </xdr:cNvPr>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653" name="【児童館】&#10;一人当たり面積該当値テキスト">
          <a:extLst>
            <a:ext uri="{FF2B5EF4-FFF2-40B4-BE49-F238E27FC236}">
              <a16:creationId xmlns:a16="http://schemas.microsoft.com/office/drawing/2014/main" id="{00000000-0008-0000-0E00-00008D020000}"/>
            </a:ext>
          </a:extLst>
        </xdr:cNvPr>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656" name="n_1aveValue【児童館】&#10;一人当たり面積">
          <a:extLst>
            <a:ext uri="{FF2B5EF4-FFF2-40B4-BE49-F238E27FC236}">
              <a16:creationId xmlns:a16="http://schemas.microsoft.com/office/drawing/2014/main" id="{00000000-0008-0000-0E00-000090020000}"/>
            </a:ext>
          </a:extLst>
        </xdr:cNvPr>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657" name="n_2aveValue【児童館】&#10;一人当たり面積">
          <a:extLst>
            <a:ext uri="{FF2B5EF4-FFF2-40B4-BE49-F238E27FC236}">
              <a16:creationId xmlns:a16="http://schemas.microsoft.com/office/drawing/2014/main" id="{00000000-0008-0000-0E00-000091020000}"/>
            </a:ext>
          </a:extLst>
        </xdr:cNvPr>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80027</xdr:rowOff>
    </xdr:from>
    <xdr:ext cx="469744" cy="259045"/>
    <xdr:sp macro="" textlink="">
      <xdr:nvSpPr>
        <xdr:cNvPr id="658" name="n_1mainValue【児童館】&#10;一人当たり面積">
          <a:extLst>
            <a:ext uri="{FF2B5EF4-FFF2-40B4-BE49-F238E27FC236}">
              <a16:creationId xmlns:a16="http://schemas.microsoft.com/office/drawing/2014/main" id="{00000000-0008-0000-0E00-000092020000}"/>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a:extLst>
            <a:ext uri="{FF2B5EF4-FFF2-40B4-BE49-F238E27FC236}">
              <a16:creationId xmlns:a16="http://schemas.microsoft.com/office/drawing/2014/main" id="{00000000-0008-0000-0E00-00009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a:extLst>
            <a:ext uri="{FF2B5EF4-FFF2-40B4-BE49-F238E27FC236}">
              <a16:creationId xmlns:a16="http://schemas.microsoft.com/office/drawing/2014/main" id="{00000000-0008-0000-0E00-00009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2" name="【公民館】&#10;有形固定資産減価償却率グラフ枠">
          <a:extLst>
            <a:ext uri="{FF2B5EF4-FFF2-40B4-BE49-F238E27FC236}">
              <a16:creationId xmlns:a16="http://schemas.microsoft.com/office/drawing/2014/main" id="{00000000-0008-0000-0E00-0000A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684" name="【公民館】&#10;有形固定資産減価償却率最小値テキスト">
          <a:extLst>
            <a:ext uri="{FF2B5EF4-FFF2-40B4-BE49-F238E27FC236}">
              <a16:creationId xmlns:a16="http://schemas.microsoft.com/office/drawing/2014/main" id="{00000000-0008-0000-0E00-0000AC020000}"/>
            </a:ext>
          </a:extLst>
        </xdr:cNvPr>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686" name="【公民館】&#10;有形固定資産減価償却率最大値テキスト">
          <a:extLst>
            <a:ext uri="{FF2B5EF4-FFF2-40B4-BE49-F238E27FC236}">
              <a16:creationId xmlns:a16="http://schemas.microsoft.com/office/drawing/2014/main" id="{00000000-0008-0000-0E00-0000AE020000}"/>
            </a:ext>
          </a:extLst>
        </xdr:cNvPr>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688" name="【公民館】&#10;有形固定資産減価償却率平均値テキスト">
          <a:extLst>
            <a:ext uri="{FF2B5EF4-FFF2-40B4-BE49-F238E27FC236}">
              <a16:creationId xmlns:a16="http://schemas.microsoft.com/office/drawing/2014/main" id="{00000000-0008-0000-0E00-0000B0020000}"/>
            </a:ext>
          </a:extLst>
        </xdr:cNvPr>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89" name="フローチャート: 判断 688">
          <a:extLst>
            <a:ext uri="{FF2B5EF4-FFF2-40B4-BE49-F238E27FC236}">
              <a16:creationId xmlns:a16="http://schemas.microsoft.com/office/drawing/2014/main" id="{00000000-0008-0000-0E00-0000B1020000}"/>
            </a:ext>
          </a:extLst>
        </xdr:cNvPr>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90" name="フローチャート: 判断 689">
          <a:extLst>
            <a:ext uri="{FF2B5EF4-FFF2-40B4-BE49-F238E27FC236}">
              <a16:creationId xmlns:a16="http://schemas.microsoft.com/office/drawing/2014/main" id="{00000000-0008-0000-0E00-0000B2020000}"/>
            </a:ext>
          </a:extLst>
        </xdr:cNvPr>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691" name="フローチャート: 判断 690">
          <a:extLst>
            <a:ext uri="{FF2B5EF4-FFF2-40B4-BE49-F238E27FC236}">
              <a16:creationId xmlns:a16="http://schemas.microsoft.com/office/drawing/2014/main" id="{00000000-0008-0000-0E00-0000B3020000}"/>
            </a:ext>
          </a:extLst>
        </xdr:cNvPr>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697" name="楕円 696">
          <a:extLst>
            <a:ext uri="{FF2B5EF4-FFF2-40B4-BE49-F238E27FC236}">
              <a16:creationId xmlns:a16="http://schemas.microsoft.com/office/drawing/2014/main" id="{00000000-0008-0000-0E00-0000B9020000}"/>
            </a:ext>
          </a:extLst>
        </xdr:cNvPr>
        <xdr:cNvSpPr/>
      </xdr:nvSpPr>
      <xdr:spPr>
        <a:xfrm>
          <a:off x="162687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8272</xdr:rowOff>
    </xdr:from>
    <xdr:ext cx="405111" cy="259045"/>
    <xdr:sp macro="" textlink="">
      <xdr:nvSpPr>
        <xdr:cNvPr id="698" name="【公民館】&#10;有形固定資産減価償却率該当値テキスト">
          <a:extLst>
            <a:ext uri="{FF2B5EF4-FFF2-40B4-BE49-F238E27FC236}">
              <a16:creationId xmlns:a16="http://schemas.microsoft.com/office/drawing/2014/main" id="{00000000-0008-0000-0E00-0000BA020000}"/>
            </a:ext>
          </a:extLst>
        </xdr:cNvPr>
        <xdr:cNvSpPr txBox="1"/>
      </xdr:nvSpPr>
      <xdr:spPr>
        <a:xfrm>
          <a:off x="16357600"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4445</xdr:rowOff>
    </xdr:from>
    <xdr:to>
      <xdr:col>81</xdr:col>
      <xdr:colOff>101600</xdr:colOff>
      <xdr:row>104</xdr:row>
      <xdr:rowOff>106045</xdr:rowOff>
    </xdr:to>
    <xdr:sp macro="" textlink="">
      <xdr:nvSpPr>
        <xdr:cNvPr id="699" name="楕円 698">
          <a:extLst>
            <a:ext uri="{FF2B5EF4-FFF2-40B4-BE49-F238E27FC236}">
              <a16:creationId xmlns:a16="http://schemas.microsoft.com/office/drawing/2014/main" id="{00000000-0008-0000-0E00-0000BB020000}"/>
            </a:ext>
          </a:extLst>
        </xdr:cNvPr>
        <xdr:cNvSpPr/>
      </xdr:nvSpPr>
      <xdr:spPr>
        <a:xfrm>
          <a:off x="15430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36195</xdr:rowOff>
    </xdr:from>
    <xdr:to>
      <xdr:col>85</xdr:col>
      <xdr:colOff>127000</xdr:colOff>
      <xdr:row>104</xdr:row>
      <xdr:rowOff>55245</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flipV="1">
          <a:off x="15481300" y="178669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701" name="n_1aveValue【公民館】&#10;有形固定資産減価償却率">
          <a:extLst>
            <a:ext uri="{FF2B5EF4-FFF2-40B4-BE49-F238E27FC236}">
              <a16:creationId xmlns:a16="http://schemas.microsoft.com/office/drawing/2014/main" id="{00000000-0008-0000-0E00-0000BD020000}"/>
            </a:ext>
          </a:extLst>
        </xdr:cNvPr>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702" name="n_2aveValue【公民館】&#10;有形固定資産減価償却率">
          <a:extLst>
            <a:ext uri="{FF2B5EF4-FFF2-40B4-BE49-F238E27FC236}">
              <a16:creationId xmlns:a16="http://schemas.microsoft.com/office/drawing/2014/main" id="{00000000-0008-0000-0E00-0000BE020000}"/>
            </a:ext>
          </a:extLst>
        </xdr:cNvPr>
        <xdr:cNvSpPr txBox="1"/>
      </xdr:nvSpPr>
      <xdr:spPr>
        <a:xfrm>
          <a:off x="14389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122572</xdr:rowOff>
    </xdr:from>
    <xdr:ext cx="405111" cy="259045"/>
    <xdr:sp macro="" textlink="">
      <xdr:nvSpPr>
        <xdr:cNvPr id="703" name="n_1mainValue【公民館】&#10;有形固定資産減価償却率">
          <a:extLst>
            <a:ext uri="{FF2B5EF4-FFF2-40B4-BE49-F238E27FC236}">
              <a16:creationId xmlns:a16="http://schemas.microsoft.com/office/drawing/2014/main" id="{00000000-0008-0000-0E00-0000BF020000}"/>
            </a:ext>
          </a:extLst>
        </xdr:cNvPr>
        <xdr:cNvSpPr txBox="1"/>
      </xdr:nvSpPr>
      <xdr:spPr>
        <a:xfrm>
          <a:off x="15266044" y="1761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a:extLst>
            <a:ext uri="{FF2B5EF4-FFF2-40B4-BE49-F238E27FC236}">
              <a16:creationId xmlns:a16="http://schemas.microsoft.com/office/drawing/2014/main" id="{00000000-0008-0000-0E00-0000C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a:extLst>
            <a:ext uri="{FF2B5EF4-FFF2-40B4-BE49-F238E27FC236}">
              <a16:creationId xmlns:a16="http://schemas.microsoft.com/office/drawing/2014/main" id="{00000000-0008-0000-0E00-0000C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a:extLst>
            <a:ext uri="{FF2B5EF4-FFF2-40B4-BE49-F238E27FC236}">
              <a16:creationId xmlns:a16="http://schemas.microsoft.com/office/drawing/2014/main" id="{00000000-0008-0000-0E00-0000C7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公民館】&#10;一人当たり面積グラフ枠">
          <a:extLst>
            <a:ext uri="{FF2B5EF4-FFF2-40B4-BE49-F238E27FC236}">
              <a16:creationId xmlns:a16="http://schemas.microsoft.com/office/drawing/2014/main" id="{00000000-0008-0000-0E00-0000D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730" name="【公民館】&#10;一人当たり面積最小値テキスト">
          <a:extLst>
            <a:ext uri="{FF2B5EF4-FFF2-40B4-BE49-F238E27FC236}">
              <a16:creationId xmlns:a16="http://schemas.microsoft.com/office/drawing/2014/main" id="{00000000-0008-0000-0E00-0000DA020000}"/>
            </a:ext>
          </a:extLst>
        </xdr:cNvPr>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32" name="【公民館】&#10;一人当たり面積最大値テキスト">
          <a:extLst>
            <a:ext uri="{FF2B5EF4-FFF2-40B4-BE49-F238E27FC236}">
              <a16:creationId xmlns:a16="http://schemas.microsoft.com/office/drawing/2014/main" id="{00000000-0008-0000-0E00-0000DC020000}"/>
            </a:ext>
          </a:extLst>
        </xdr:cNvPr>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7093</xdr:rowOff>
    </xdr:from>
    <xdr:ext cx="469744" cy="259045"/>
    <xdr:sp macro="" textlink="">
      <xdr:nvSpPr>
        <xdr:cNvPr id="734" name="【公民館】&#10;一人当たり面積平均値テキスト">
          <a:extLst>
            <a:ext uri="{FF2B5EF4-FFF2-40B4-BE49-F238E27FC236}">
              <a16:creationId xmlns:a16="http://schemas.microsoft.com/office/drawing/2014/main" id="{00000000-0008-0000-0E00-0000DE020000}"/>
            </a:ext>
          </a:extLst>
        </xdr:cNvPr>
        <xdr:cNvSpPr txBox="1"/>
      </xdr:nvSpPr>
      <xdr:spPr>
        <a:xfrm>
          <a:off x="22199600" y="18180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736" name="フローチャート: 判断 735">
          <a:extLst>
            <a:ext uri="{FF2B5EF4-FFF2-40B4-BE49-F238E27FC236}">
              <a16:creationId xmlns:a16="http://schemas.microsoft.com/office/drawing/2014/main" id="{00000000-0008-0000-0E00-0000E0020000}"/>
            </a:ext>
          </a:extLst>
        </xdr:cNvPr>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737" name="フローチャート: 判断 736">
          <a:extLst>
            <a:ext uri="{FF2B5EF4-FFF2-40B4-BE49-F238E27FC236}">
              <a16:creationId xmlns:a16="http://schemas.microsoft.com/office/drawing/2014/main" id="{00000000-0008-0000-0E00-0000E1020000}"/>
            </a:ext>
          </a:extLst>
        </xdr:cNvPr>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157662</xdr:rowOff>
    </xdr:from>
    <xdr:to>
      <xdr:col>116</xdr:col>
      <xdr:colOff>114300</xdr:colOff>
      <xdr:row>102</xdr:row>
      <xdr:rowOff>87812</xdr:rowOff>
    </xdr:to>
    <xdr:sp macro="" textlink="">
      <xdr:nvSpPr>
        <xdr:cNvPr id="743" name="楕円 742">
          <a:extLst>
            <a:ext uri="{FF2B5EF4-FFF2-40B4-BE49-F238E27FC236}">
              <a16:creationId xmlns:a16="http://schemas.microsoft.com/office/drawing/2014/main" id="{00000000-0008-0000-0E00-0000E7020000}"/>
            </a:ext>
          </a:extLst>
        </xdr:cNvPr>
        <xdr:cNvSpPr/>
      </xdr:nvSpPr>
      <xdr:spPr>
        <a:xfrm>
          <a:off x="22110700" y="174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9089</xdr:rowOff>
    </xdr:from>
    <xdr:ext cx="469744" cy="259045"/>
    <xdr:sp macro="" textlink="">
      <xdr:nvSpPr>
        <xdr:cNvPr id="744" name="【公民館】&#10;一人当たり面積該当値テキスト">
          <a:extLst>
            <a:ext uri="{FF2B5EF4-FFF2-40B4-BE49-F238E27FC236}">
              <a16:creationId xmlns:a16="http://schemas.microsoft.com/office/drawing/2014/main" id="{00000000-0008-0000-0E00-0000E8020000}"/>
            </a:ext>
          </a:extLst>
        </xdr:cNvPr>
        <xdr:cNvSpPr txBox="1"/>
      </xdr:nvSpPr>
      <xdr:spPr>
        <a:xfrm>
          <a:off x="22199600" y="1732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36830</xdr:rowOff>
    </xdr:from>
    <xdr:to>
      <xdr:col>112</xdr:col>
      <xdr:colOff>38100</xdr:colOff>
      <xdr:row>103</xdr:row>
      <xdr:rowOff>138430</xdr:rowOff>
    </xdr:to>
    <xdr:sp macro="" textlink="">
      <xdr:nvSpPr>
        <xdr:cNvPr id="745" name="楕円 744">
          <a:extLst>
            <a:ext uri="{FF2B5EF4-FFF2-40B4-BE49-F238E27FC236}">
              <a16:creationId xmlns:a16="http://schemas.microsoft.com/office/drawing/2014/main" id="{00000000-0008-0000-0E00-0000E9020000}"/>
            </a:ext>
          </a:extLst>
        </xdr:cNvPr>
        <xdr:cNvSpPr/>
      </xdr:nvSpPr>
      <xdr:spPr>
        <a:xfrm>
          <a:off x="21272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37012</xdr:rowOff>
    </xdr:from>
    <xdr:to>
      <xdr:col>116</xdr:col>
      <xdr:colOff>63500</xdr:colOff>
      <xdr:row>103</xdr:row>
      <xdr:rowOff>87630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flipV="1">
          <a:off x="21323300" y="17524912"/>
          <a:ext cx="8382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105064</xdr:rowOff>
    </xdr:from>
    <xdr:ext cx="469744" cy="259045"/>
    <xdr:sp macro="" textlink="">
      <xdr:nvSpPr>
        <xdr:cNvPr id="747" name="n_1aveValue【公民館】&#10;一人当たり面積">
          <a:extLst>
            <a:ext uri="{FF2B5EF4-FFF2-40B4-BE49-F238E27FC236}">
              <a16:creationId xmlns:a16="http://schemas.microsoft.com/office/drawing/2014/main" id="{00000000-0008-0000-0E00-0000EB020000}"/>
            </a:ext>
          </a:extLst>
        </xdr:cNvPr>
        <xdr:cNvSpPr txBox="1"/>
      </xdr:nvSpPr>
      <xdr:spPr>
        <a:xfrm>
          <a:off x="210757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748" name="n_2aveValue【公民館】&#10;一人当たり面積">
          <a:extLst>
            <a:ext uri="{FF2B5EF4-FFF2-40B4-BE49-F238E27FC236}">
              <a16:creationId xmlns:a16="http://schemas.microsoft.com/office/drawing/2014/main" id="{00000000-0008-0000-0E00-0000EC020000}"/>
            </a:ext>
          </a:extLst>
        </xdr:cNvPr>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154957</xdr:rowOff>
    </xdr:from>
    <xdr:ext cx="469744" cy="259045"/>
    <xdr:sp macro="" textlink="">
      <xdr:nvSpPr>
        <xdr:cNvPr id="749" name="n_1mainValue【公民館】&#10;一人当たり面積">
          <a:extLst>
            <a:ext uri="{FF2B5EF4-FFF2-40B4-BE49-F238E27FC236}">
              <a16:creationId xmlns:a16="http://schemas.microsoft.com/office/drawing/2014/main" id="{00000000-0008-0000-0E00-0000ED020000}"/>
            </a:ext>
          </a:extLst>
        </xdr:cNvPr>
        <xdr:cNvSpPr txBox="1"/>
      </xdr:nvSpPr>
      <xdr:spPr>
        <a:xfrm>
          <a:off x="2107572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a:solidFill>
                <a:schemeClr val="dk1"/>
              </a:solidFill>
              <a:latin typeface="+mn-lt"/>
              <a:ea typeface="+mn-ea"/>
              <a:cs typeface="+mn-cs"/>
            </a:rPr>
            <a:t>　有形固定資産減価償却率について、類似団体平均と比較して特に比率が高い施設は「道路」「認定こども園・幼稚園・保育所」、比率が低い施設は「港湾・漁港」となっている。「道路」については、約</a:t>
          </a:r>
          <a:r>
            <a:rPr lang="en-US" altLang="ja-JP" sz="1100" b="0" i="0" u="none" strike="noStrike" baseline="0">
              <a:solidFill>
                <a:schemeClr val="dk1"/>
              </a:solidFill>
              <a:latin typeface="+mn-lt"/>
              <a:ea typeface="+mn-ea"/>
              <a:cs typeface="+mn-cs"/>
            </a:rPr>
            <a:t>2,500km</a:t>
          </a:r>
          <a:r>
            <a:rPr lang="ja-JP" altLang="en-US" sz="1100" b="0" i="0" u="none" strike="noStrike" baseline="0">
              <a:solidFill>
                <a:schemeClr val="dk1"/>
              </a:solidFill>
              <a:latin typeface="+mn-lt"/>
              <a:ea typeface="+mn-ea"/>
              <a:cs typeface="+mn-cs"/>
            </a:rPr>
            <a:t>の延長を管理しているため、耐用年数の超過など老朽化の進んだ路線が多いことから、今後は公共施設等総合管理計画などに基づき計画的な維持管理・改良を進めていくとともに、</a:t>
          </a:r>
          <a:r>
            <a:rPr lang="ja-JP" altLang="ja-JP" sz="1100" b="0" i="0" baseline="0">
              <a:solidFill>
                <a:schemeClr val="dk1"/>
              </a:solidFill>
              <a:effectLst/>
              <a:latin typeface="+mn-lt"/>
              <a:ea typeface="+mn-ea"/>
              <a:cs typeface="+mn-cs"/>
            </a:rPr>
            <a:t>定期的な調査や点検を実施し、管理基準を定め、必要に応じた修繕を行い、維持管理費の低減を図っていく。また、橋りょうについては、整備されてから</a:t>
          </a:r>
          <a:r>
            <a:rPr lang="en-US" altLang="ja-JP" sz="1100" b="0" i="0" baseline="0">
              <a:solidFill>
                <a:schemeClr val="dk1"/>
              </a:solidFill>
              <a:effectLst/>
              <a:latin typeface="+mn-lt"/>
              <a:ea typeface="+mn-ea"/>
              <a:cs typeface="+mn-cs"/>
            </a:rPr>
            <a:t>60</a:t>
          </a:r>
          <a:r>
            <a:rPr lang="ja-JP" altLang="ja-JP" sz="1100" b="0" i="0" baseline="0">
              <a:solidFill>
                <a:schemeClr val="dk1"/>
              </a:solidFill>
              <a:effectLst/>
              <a:latin typeface="+mn-lt"/>
              <a:ea typeface="+mn-ea"/>
              <a:cs typeface="+mn-cs"/>
            </a:rPr>
            <a:t>年を超える橋りょうの多くが更新時期を迎えることから、策定済の「橋梁長寿命化修繕計画」を基に長寿命化を推進し、今後の整備路線の選択と補修内容について検討を重ねていく</a:t>
          </a:r>
          <a:r>
            <a:rPr lang="ja-JP" altLang="en-US" sz="1100" b="0" i="0" u="none" strike="noStrike" baseline="0">
              <a:solidFill>
                <a:schemeClr val="dk1"/>
              </a:solidFill>
              <a:latin typeface="+mn-lt"/>
              <a:ea typeface="+mn-ea"/>
              <a:cs typeface="+mn-cs"/>
            </a:rPr>
            <a:t>。「認定こども園・幼稚園・保育所」については、建築から</a:t>
          </a:r>
          <a:r>
            <a:rPr lang="en-US" altLang="ja-JP" sz="1100" b="0" i="0" u="none" strike="noStrike" baseline="0">
              <a:solidFill>
                <a:schemeClr val="dk1"/>
              </a:solidFill>
              <a:latin typeface="+mn-lt"/>
              <a:ea typeface="+mn-ea"/>
              <a:cs typeface="+mn-cs"/>
            </a:rPr>
            <a:t>40</a:t>
          </a:r>
          <a:r>
            <a:rPr lang="ja-JP" altLang="en-US" sz="1100" b="0" i="0" u="none" strike="noStrike" baseline="0">
              <a:solidFill>
                <a:schemeClr val="dk1"/>
              </a:solidFill>
              <a:latin typeface="+mn-lt"/>
              <a:ea typeface="+mn-ea"/>
              <a:cs typeface="+mn-cs"/>
            </a:rPr>
            <a:t>年以上経過した建物多くなっているが、今後は民間委託による譲渡を進めることで率の低減を図る。「港湾・漁港」については、国庫補助事業等を活用した積極的な改修を行っているため、類似団体と比較し比率が低くなっている。今後も公共施設等総合管理計画に基づいた計画的な施設改修を行い長寿命化を図る。</a:t>
          </a:r>
          <a:endParaRPr lang="en-US" altLang="ja-JP" sz="1100" b="0" i="0" u="none" strike="noStrike" baseline="0">
            <a:solidFill>
              <a:schemeClr val="dk1"/>
            </a:solidFill>
            <a:latin typeface="+mn-lt"/>
            <a:ea typeface="+mn-ea"/>
            <a:cs typeface="+mn-cs"/>
          </a:endParaRPr>
        </a:p>
        <a:p>
          <a:pPr rtl="0"/>
          <a:r>
            <a:rPr lang="ja-JP" altLang="en-US" sz="1100" b="0" i="0" u="none" strike="noStrike" baseline="0">
              <a:solidFill>
                <a:srgbClr val="FF0000"/>
              </a:solidFill>
              <a:latin typeface="+mn-lt"/>
              <a:ea typeface="+mn-ea"/>
              <a:cs typeface="+mn-cs"/>
            </a:rPr>
            <a:t>　</a:t>
          </a:r>
          <a:r>
            <a:rPr lang="ja-JP" altLang="en-US" sz="1100" b="0" i="0" u="none" strike="noStrike" baseline="0">
              <a:solidFill>
                <a:schemeClr val="tx1"/>
              </a:solidFill>
              <a:latin typeface="+mn-lt"/>
              <a:ea typeface="+mn-ea"/>
              <a:cs typeface="+mn-cs"/>
            </a:rPr>
            <a:t>「公営住宅」の有形固定資産減価償却率が平成</a:t>
          </a:r>
          <a:r>
            <a:rPr lang="en-US" altLang="ja-JP" sz="1100" b="0" i="0" u="none" strike="noStrike" baseline="0">
              <a:solidFill>
                <a:schemeClr val="tx1"/>
              </a:solidFill>
              <a:latin typeface="+mn-lt"/>
              <a:ea typeface="+mn-ea"/>
              <a:cs typeface="+mn-cs"/>
            </a:rPr>
            <a:t>28</a:t>
          </a:r>
          <a:r>
            <a:rPr lang="ja-JP" altLang="en-US" sz="1100" b="0" i="0" u="none" strike="noStrike" baseline="0">
              <a:solidFill>
                <a:schemeClr val="tx1"/>
              </a:solidFill>
              <a:latin typeface="+mn-lt"/>
              <a:ea typeface="+mn-ea"/>
              <a:cs typeface="+mn-cs"/>
            </a:rPr>
            <a:t>年度から平成</a:t>
          </a:r>
          <a:r>
            <a:rPr lang="en-US" altLang="ja-JP" sz="1100" b="0" i="0" u="none" strike="noStrike" baseline="0">
              <a:solidFill>
                <a:schemeClr val="tx1"/>
              </a:solidFill>
              <a:latin typeface="+mn-lt"/>
              <a:ea typeface="+mn-ea"/>
              <a:cs typeface="+mn-cs"/>
            </a:rPr>
            <a:t>29</a:t>
          </a:r>
          <a:r>
            <a:rPr lang="ja-JP" altLang="en-US" sz="1100" b="0" i="0" u="none" strike="noStrike" baseline="0">
              <a:solidFill>
                <a:schemeClr val="tx1"/>
              </a:solidFill>
              <a:latin typeface="+mn-lt"/>
              <a:ea typeface="+mn-ea"/>
              <a:cs typeface="+mn-cs"/>
            </a:rPr>
            <a:t>年度にかけて大きく上昇しているが、平成</a:t>
          </a:r>
          <a:r>
            <a:rPr lang="en-US" altLang="ja-JP" sz="1100" b="0" i="0" u="none" strike="noStrike" baseline="0">
              <a:solidFill>
                <a:schemeClr val="tx1"/>
              </a:solidFill>
              <a:latin typeface="+mn-lt"/>
              <a:ea typeface="+mn-ea"/>
              <a:cs typeface="+mn-cs"/>
            </a:rPr>
            <a:t>28</a:t>
          </a:r>
          <a:r>
            <a:rPr lang="ja-JP" altLang="en-US" sz="1100" b="0" i="0" u="none" strike="noStrike" baseline="0">
              <a:solidFill>
                <a:schemeClr val="tx1"/>
              </a:solidFill>
              <a:latin typeface="+mn-lt"/>
              <a:ea typeface="+mn-ea"/>
              <a:cs typeface="+mn-cs"/>
            </a:rPr>
            <a:t>年度は対象施設の計上漏れによる数値の誤りであり、本来は平成</a:t>
          </a:r>
          <a:r>
            <a:rPr lang="en-US" altLang="ja-JP" sz="1100" b="0" i="0" u="none" strike="noStrike" baseline="0">
              <a:solidFill>
                <a:schemeClr val="tx1"/>
              </a:solidFill>
              <a:latin typeface="+mn-lt"/>
              <a:ea typeface="+mn-ea"/>
              <a:cs typeface="+mn-cs"/>
            </a:rPr>
            <a:t>29</a:t>
          </a:r>
          <a:r>
            <a:rPr lang="ja-JP" altLang="en-US" sz="1100" b="0" i="0" u="none" strike="noStrike" baseline="0">
              <a:solidFill>
                <a:schemeClr val="tx1"/>
              </a:solidFill>
              <a:latin typeface="+mn-lt"/>
              <a:ea typeface="+mn-ea"/>
              <a:cs typeface="+mn-cs"/>
            </a:rPr>
            <a:t>年度と同程度となる。</a:t>
          </a:r>
        </a:p>
        <a:p>
          <a:pPr rtl="0"/>
          <a:r>
            <a:rPr lang="ja-JP" altLang="en-US" sz="1100" b="0" i="0" u="none" strike="noStrike" baseline="0">
              <a:solidFill>
                <a:schemeClr val="tx1"/>
              </a:solidFill>
              <a:latin typeface="+mn-lt"/>
              <a:ea typeface="+mn-ea"/>
              <a:cs typeface="+mn-cs"/>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秋田県由利本荘市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78,505
78,245
1,209.59
55,589,459
53,115,978
2,085,909
28,756,532
70,950,312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116840</xdr:rowOff>
    </xdr:from>
    <xdr:to>
      <xdr:col>24</xdr:col>
      <xdr:colOff>114300</xdr:colOff>
      <xdr:row>34</xdr:row>
      <xdr:rowOff>46990</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45847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139717</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F00-000048000000}"/>
            </a:ext>
          </a:extLst>
        </xdr:cNvPr>
        <xdr:cNvSpPr txBox="1"/>
      </xdr:nvSpPr>
      <xdr:spPr>
        <a:xfrm>
          <a:off x="4673600" y="562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167640</xdr:rowOff>
    </xdr:from>
    <xdr:to>
      <xdr:col>24</xdr:col>
      <xdr:colOff>63500</xdr:colOff>
      <xdr:row>38</xdr:row>
      <xdr:rowOff>53340</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3797300" y="5825490"/>
          <a:ext cx="838200" cy="74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75" name="n_1aveValue【図書館】&#10;有形固定資産減価償却率">
          <a:extLst>
            <a:ext uri="{FF2B5EF4-FFF2-40B4-BE49-F238E27FC236}">
              <a16:creationId xmlns:a16="http://schemas.microsoft.com/office/drawing/2014/main" id="{00000000-0008-0000-0F00-00004B000000}"/>
            </a:ext>
          </a:extLst>
        </xdr:cNvPr>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76" name="n_2aveValue【図書館】&#10;有形固定資産減価償却率">
          <a:extLst>
            <a:ext uri="{FF2B5EF4-FFF2-40B4-BE49-F238E27FC236}">
              <a16:creationId xmlns:a16="http://schemas.microsoft.com/office/drawing/2014/main" id="{00000000-0008-0000-0F00-00004C000000}"/>
            </a:ext>
          </a:extLst>
        </xdr:cNvPr>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120667</xdr:rowOff>
    </xdr:from>
    <xdr:ext cx="405111" cy="259045"/>
    <xdr:sp macro="" textlink="">
      <xdr:nvSpPr>
        <xdr:cNvPr id="77" name="n_1mainValue【図書館】&#10;有形固定資産減価償却率">
          <a:extLst>
            <a:ext uri="{FF2B5EF4-FFF2-40B4-BE49-F238E27FC236}">
              <a16:creationId xmlns:a16="http://schemas.microsoft.com/office/drawing/2014/main" id="{00000000-0008-0000-0F00-00004D000000}"/>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00000000-0008-0000-0F00-00004E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00000000-0008-0000-0F00-00004F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00000000-0008-0000-0F00-000057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a:extLst>
            <a:ext uri="{FF2B5EF4-FFF2-40B4-BE49-F238E27FC236}">
              <a16:creationId xmlns:a16="http://schemas.microsoft.com/office/drawing/2014/main" id="{00000000-0008-0000-0F00-000058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id="{00000000-0008-0000-0F00-00006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2" name="【図書館】&#10;一人当たり面積最小値テキスト">
          <a:extLst>
            <a:ext uri="{FF2B5EF4-FFF2-40B4-BE49-F238E27FC236}">
              <a16:creationId xmlns:a16="http://schemas.microsoft.com/office/drawing/2014/main" id="{00000000-0008-0000-0F00-000066000000}"/>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4" name="【図書館】&#10;一人当たり面積最大値テキスト">
          <a:extLst>
            <a:ext uri="{FF2B5EF4-FFF2-40B4-BE49-F238E27FC236}">
              <a16:creationId xmlns:a16="http://schemas.microsoft.com/office/drawing/2014/main" id="{00000000-0008-0000-0F00-000068000000}"/>
            </a:ext>
          </a:extLst>
        </xdr:cNvPr>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67327</xdr:rowOff>
    </xdr:from>
    <xdr:ext cx="469744" cy="259045"/>
    <xdr:sp macro="" textlink="">
      <xdr:nvSpPr>
        <xdr:cNvPr id="106" name="【図書館】&#10;一人当たり面積平均値テキスト">
          <a:extLst>
            <a:ext uri="{FF2B5EF4-FFF2-40B4-BE49-F238E27FC236}">
              <a16:creationId xmlns:a16="http://schemas.microsoft.com/office/drawing/2014/main" id="{00000000-0008-0000-0F00-00006A000000}"/>
            </a:ext>
          </a:extLst>
        </xdr:cNvPr>
        <xdr:cNvSpPr txBox="1"/>
      </xdr:nvSpPr>
      <xdr:spPr>
        <a:xfrm>
          <a:off x="10515600" y="62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7" name="フローチャート: 判断 106">
          <a:extLst>
            <a:ext uri="{FF2B5EF4-FFF2-40B4-BE49-F238E27FC236}">
              <a16:creationId xmlns:a16="http://schemas.microsoft.com/office/drawing/2014/main" id="{00000000-0008-0000-0F00-00006B000000}"/>
            </a:ext>
          </a:extLst>
        </xdr:cNvPr>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8" name="フローチャート: 判断 107">
          <a:extLst>
            <a:ext uri="{FF2B5EF4-FFF2-40B4-BE49-F238E27FC236}">
              <a16:creationId xmlns:a16="http://schemas.microsoft.com/office/drawing/2014/main" id="{00000000-0008-0000-0F00-00006C000000}"/>
            </a:ext>
          </a:extLst>
        </xdr:cNvPr>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5" name="楕円 114">
          <a:extLst>
            <a:ext uri="{FF2B5EF4-FFF2-40B4-BE49-F238E27FC236}">
              <a16:creationId xmlns:a16="http://schemas.microsoft.com/office/drawing/2014/main" id="{00000000-0008-0000-0F00-000073000000}"/>
            </a:ext>
          </a:extLst>
        </xdr:cNvPr>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16" name="【図書館】&#10;一人当たり面積該当値テキスト">
          <a:extLst>
            <a:ext uri="{FF2B5EF4-FFF2-40B4-BE49-F238E27FC236}">
              <a16:creationId xmlns:a16="http://schemas.microsoft.com/office/drawing/2014/main" id="{00000000-0008-0000-0F00-000074000000}"/>
            </a:ext>
          </a:extLst>
        </xdr:cNvPr>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17" name="楕円 116">
          <a:extLst>
            <a:ext uri="{FF2B5EF4-FFF2-40B4-BE49-F238E27FC236}">
              <a16:creationId xmlns:a16="http://schemas.microsoft.com/office/drawing/2014/main" id="{00000000-0008-0000-0F00-000075000000}"/>
            </a:ext>
          </a:extLst>
        </xdr:cNvPr>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133350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9639300" y="681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19" name="n_1aveValue【図書館】&#10;一人当たり面積">
          <a:extLst>
            <a:ext uri="{FF2B5EF4-FFF2-40B4-BE49-F238E27FC236}">
              <a16:creationId xmlns:a16="http://schemas.microsoft.com/office/drawing/2014/main" id="{00000000-0008-0000-0F00-000077000000}"/>
            </a:ext>
          </a:extLst>
        </xdr:cNvPr>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0" name="n_2aveValue【図書館】&#10;一人当たり面積">
          <a:extLst>
            <a:ext uri="{FF2B5EF4-FFF2-40B4-BE49-F238E27FC236}">
              <a16:creationId xmlns:a16="http://schemas.microsoft.com/office/drawing/2014/main" id="{00000000-0008-0000-0F00-000078000000}"/>
            </a:ext>
          </a:extLst>
        </xdr:cNvPr>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21" name="n_1mainValue【図書館】&#10;一人当たり面積">
          <a:extLst>
            <a:ext uri="{FF2B5EF4-FFF2-40B4-BE49-F238E27FC236}">
              <a16:creationId xmlns:a16="http://schemas.microsoft.com/office/drawing/2014/main" id="{00000000-0008-0000-0F00-000079000000}"/>
            </a:ext>
          </a:extLst>
        </xdr:cNvPr>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a:extLst>
            <a:ext uri="{FF2B5EF4-FFF2-40B4-BE49-F238E27FC236}">
              <a16:creationId xmlns:a16="http://schemas.microsoft.com/office/drawing/2014/main" id="{00000000-0008-0000-0F00-00007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a:extLst>
            <a:ext uri="{FF2B5EF4-FFF2-40B4-BE49-F238E27FC236}">
              <a16:creationId xmlns:a16="http://schemas.microsoft.com/office/drawing/2014/main" id="{00000000-0008-0000-0F00-00007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a:extLst>
            <a:ext uri="{FF2B5EF4-FFF2-40B4-BE49-F238E27FC236}">
              <a16:creationId xmlns:a16="http://schemas.microsoft.com/office/drawing/2014/main" id="{00000000-0008-0000-0F00-00007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a:extLst>
            <a:ext uri="{FF2B5EF4-FFF2-40B4-BE49-F238E27FC236}">
              <a16:creationId xmlns:a16="http://schemas.microsoft.com/office/drawing/2014/main" id="{00000000-0008-0000-0F00-00007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a:extLst>
            <a:ext uri="{FF2B5EF4-FFF2-40B4-BE49-F238E27FC236}">
              <a16:creationId xmlns:a16="http://schemas.microsoft.com/office/drawing/2014/main" id="{00000000-0008-0000-0F00-00007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a:extLst>
            <a:ext uri="{FF2B5EF4-FFF2-40B4-BE49-F238E27FC236}">
              <a16:creationId xmlns:a16="http://schemas.microsoft.com/office/drawing/2014/main" id="{00000000-0008-0000-0F00-00009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7" name="【体育館・プール】&#10;有形固定資産減価償却率最小値テキスト">
          <a:extLst>
            <a:ext uri="{FF2B5EF4-FFF2-40B4-BE49-F238E27FC236}">
              <a16:creationId xmlns:a16="http://schemas.microsoft.com/office/drawing/2014/main" id="{00000000-0008-0000-0F00-000093000000}"/>
            </a:ext>
          </a:extLst>
        </xdr:cNvPr>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9" name="【体育館・プール】&#10;有形固定資産減価償却率最大値テキスト">
          <a:extLst>
            <a:ext uri="{FF2B5EF4-FFF2-40B4-BE49-F238E27FC236}">
              <a16:creationId xmlns:a16="http://schemas.microsoft.com/office/drawing/2014/main" id="{00000000-0008-0000-0F00-000095000000}"/>
            </a:ext>
          </a:extLst>
        </xdr:cNvPr>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1" name="【体育館・プール】&#10;有形固定資産減価償却率平均値テキスト">
          <a:extLst>
            <a:ext uri="{FF2B5EF4-FFF2-40B4-BE49-F238E27FC236}">
              <a16:creationId xmlns:a16="http://schemas.microsoft.com/office/drawing/2014/main" id="{00000000-0008-0000-0F00-000097000000}"/>
            </a:ext>
          </a:extLst>
        </xdr:cNvPr>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a:extLst>
            <a:ext uri="{FF2B5EF4-FFF2-40B4-BE49-F238E27FC236}">
              <a16:creationId xmlns:a16="http://schemas.microsoft.com/office/drawing/2014/main" id="{00000000-0008-0000-0F00-000098000000}"/>
            </a:ext>
          </a:extLst>
        </xdr:cNvPr>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3" name="フローチャート: 判断 152">
          <a:extLst>
            <a:ext uri="{FF2B5EF4-FFF2-40B4-BE49-F238E27FC236}">
              <a16:creationId xmlns:a16="http://schemas.microsoft.com/office/drawing/2014/main" id="{00000000-0008-0000-0F00-000099000000}"/>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54" name="フローチャート: 判断 153">
          <a:extLst>
            <a:ext uri="{FF2B5EF4-FFF2-40B4-BE49-F238E27FC236}">
              <a16:creationId xmlns:a16="http://schemas.microsoft.com/office/drawing/2014/main" id="{00000000-0008-0000-0F00-00009A000000}"/>
            </a:ext>
          </a:extLst>
        </xdr:cNvPr>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60" name="楕円 159">
          <a:extLst>
            <a:ext uri="{FF2B5EF4-FFF2-40B4-BE49-F238E27FC236}">
              <a16:creationId xmlns:a16="http://schemas.microsoft.com/office/drawing/2014/main" id="{00000000-0008-0000-0F00-0000A0000000}"/>
            </a:ext>
          </a:extLst>
        </xdr:cNvPr>
        <xdr:cNvSpPr/>
      </xdr:nvSpPr>
      <xdr:spPr>
        <a:xfrm>
          <a:off x="45847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38752</xdr:rowOff>
    </xdr:from>
    <xdr:ext cx="405111" cy="259045"/>
    <xdr:sp macro="" textlink="">
      <xdr:nvSpPr>
        <xdr:cNvPr id="161" name="【体育館・プール】&#10;有形固定資産減価償却率該当値テキスト">
          <a:extLst>
            <a:ext uri="{FF2B5EF4-FFF2-40B4-BE49-F238E27FC236}">
              <a16:creationId xmlns:a16="http://schemas.microsoft.com/office/drawing/2014/main" id="{00000000-0008-0000-0F00-0000A1000000}"/>
            </a:ext>
          </a:extLst>
        </xdr:cNvPr>
        <xdr:cNvSpPr txBox="1"/>
      </xdr:nvSpPr>
      <xdr:spPr>
        <a:xfrm>
          <a:off x="4673600"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61595</xdr:rowOff>
    </xdr:from>
    <xdr:to>
      <xdr:col>20</xdr:col>
      <xdr:colOff>38100</xdr:colOff>
      <xdr:row>59</xdr:row>
      <xdr:rowOff>163195</xdr:rowOff>
    </xdr:to>
    <xdr:sp macro="" textlink="">
      <xdr:nvSpPr>
        <xdr:cNvPr id="162" name="楕円 161">
          <a:extLst>
            <a:ext uri="{FF2B5EF4-FFF2-40B4-BE49-F238E27FC236}">
              <a16:creationId xmlns:a16="http://schemas.microsoft.com/office/drawing/2014/main" id="{00000000-0008-0000-0F00-0000A2000000}"/>
            </a:ext>
          </a:extLst>
        </xdr:cNvPr>
        <xdr:cNvSpPr/>
      </xdr:nvSpPr>
      <xdr:spPr>
        <a:xfrm>
          <a:off x="3746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66675</xdr:rowOff>
    </xdr:from>
    <xdr:to>
      <xdr:col>24</xdr:col>
      <xdr:colOff>63500</xdr:colOff>
      <xdr:row>59</xdr:row>
      <xdr:rowOff>112395</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flipV="1">
          <a:off x="3797300" y="101822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64" name="n_1aveValue【体育館・プール】&#10;有形固定資産減価償却率">
          <a:extLst>
            <a:ext uri="{FF2B5EF4-FFF2-40B4-BE49-F238E27FC236}">
              <a16:creationId xmlns:a16="http://schemas.microsoft.com/office/drawing/2014/main" id="{00000000-0008-0000-0F00-0000A4000000}"/>
            </a:ext>
          </a:extLst>
        </xdr:cNvPr>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65" name="n_2aveValue【体育館・プール】&#10;有形固定資産減価償却率">
          <a:extLst>
            <a:ext uri="{FF2B5EF4-FFF2-40B4-BE49-F238E27FC236}">
              <a16:creationId xmlns:a16="http://schemas.microsoft.com/office/drawing/2014/main" id="{00000000-0008-0000-0F00-0000A5000000}"/>
            </a:ext>
          </a:extLst>
        </xdr:cNvPr>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8272</xdr:rowOff>
    </xdr:from>
    <xdr:ext cx="405111" cy="259045"/>
    <xdr:sp macro="" textlink="">
      <xdr:nvSpPr>
        <xdr:cNvPr id="166" name="n_1mainValue【体育館・プール】&#10;有形固定資産減価償却率">
          <a:extLst>
            <a:ext uri="{FF2B5EF4-FFF2-40B4-BE49-F238E27FC236}">
              <a16:creationId xmlns:a16="http://schemas.microsoft.com/office/drawing/2014/main" id="{00000000-0008-0000-0F00-0000A6000000}"/>
            </a:ext>
          </a:extLst>
        </xdr:cNvPr>
        <xdr:cNvSpPr txBox="1"/>
      </xdr:nvSpPr>
      <xdr:spPr>
        <a:xfrm>
          <a:off x="35820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a:extLst>
            <a:ext uri="{FF2B5EF4-FFF2-40B4-BE49-F238E27FC236}">
              <a16:creationId xmlns:a16="http://schemas.microsoft.com/office/drawing/2014/main" id="{00000000-0008-0000-0F00-0000B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9" name="【体育館・プール】&#10;一人当たり面積最小値テキスト">
          <a:extLst>
            <a:ext uri="{FF2B5EF4-FFF2-40B4-BE49-F238E27FC236}">
              <a16:creationId xmlns:a16="http://schemas.microsoft.com/office/drawing/2014/main" id="{00000000-0008-0000-0F00-0000BD000000}"/>
            </a:ext>
          </a:extLst>
        </xdr:cNvPr>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91" name="【体育館・プール】&#10;一人当たり面積最大値テキスト">
          <a:extLst>
            <a:ext uri="{FF2B5EF4-FFF2-40B4-BE49-F238E27FC236}">
              <a16:creationId xmlns:a16="http://schemas.microsoft.com/office/drawing/2014/main" id="{00000000-0008-0000-0F00-0000BF000000}"/>
            </a:ext>
          </a:extLst>
        </xdr:cNvPr>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193" name="【体育館・プール】&#10;一人当たり面積平均値テキスト">
          <a:extLst>
            <a:ext uri="{FF2B5EF4-FFF2-40B4-BE49-F238E27FC236}">
              <a16:creationId xmlns:a16="http://schemas.microsoft.com/office/drawing/2014/main" id="{00000000-0008-0000-0F00-0000C1000000}"/>
            </a:ext>
          </a:extLst>
        </xdr:cNvPr>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26924</xdr:rowOff>
    </xdr:from>
    <xdr:to>
      <xdr:col>46</xdr:col>
      <xdr:colOff>38100</xdr:colOff>
      <xdr:row>61</xdr:row>
      <xdr:rowOff>128524</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145796</xdr:rowOff>
    </xdr:from>
    <xdr:to>
      <xdr:col>55</xdr:col>
      <xdr:colOff>50800</xdr:colOff>
      <xdr:row>58</xdr:row>
      <xdr:rowOff>75946</xdr:rowOff>
    </xdr:to>
    <xdr:sp macro="" textlink="">
      <xdr:nvSpPr>
        <xdr:cNvPr id="202" name="楕円 201">
          <a:extLst>
            <a:ext uri="{FF2B5EF4-FFF2-40B4-BE49-F238E27FC236}">
              <a16:creationId xmlns:a16="http://schemas.microsoft.com/office/drawing/2014/main" id="{00000000-0008-0000-0F00-0000CA000000}"/>
            </a:ext>
          </a:extLst>
        </xdr:cNvPr>
        <xdr:cNvSpPr/>
      </xdr:nvSpPr>
      <xdr:spPr>
        <a:xfrm>
          <a:off x="10426700" y="99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168673</xdr:rowOff>
    </xdr:from>
    <xdr:ext cx="469744" cy="259045"/>
    <xdr:sp macro="" textlink="">
      <xdr:nvSpPr>
        <xdr:cNvPr id="203" name="【体育館・プール】&#10;一人当たり面積該当値テキスト">
          <a:extLst>
            <a:ext uri="{FF2B5EF4-FFF2-40B4-BE49-F238E27FC236}">
              <a16:creationId xmlns:a16="http://schemas.microsoft.com/office/drawing/2014/main" id="{00000000-0008-0000-0F00-0000CB000000}"/>
            </a:ext>
          </a:extLst>
        </xdr:cNvPr>
        <xdr:cNvSpPr txBox="1"/>
      </xdr:nvSpPr>
      <xdr:spPr>
        <a:xfrm>
          <a:off x="10515600" y="976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161798</xdr:rowOff>
    </xdr:from>
    <xdr:to>
      <xdr:col>50</xdr:col>
      <xdr:colOff>165100</xdr:colOff>
      <xdr:row>58</xdr:row>
      <xdr:rowOff>91948</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9588500" y="9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25146</xdr:rowOff>
    </xdr:from>
    <xdr:to>
      <xdr:col>55</xdr:col>
      <xdr:colOff>0</xdr:colOff>
      <xdr:row>58</xdr:row>
      <xdr:rowOff>41148</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flipV="1">
          <a:off x="9639300" y="996924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23639</xdr:rowOff>
    </xdr:from>
    <xdr:ext cx="469744" cy="259045"/>
    <xdr:sp macro="" textlink="">
      <xdr:nvSpPr>
        <xdr:cNvPr id="206" name="n_1aveValue【体育館・プール】&#10;一人当たり面積">
          <a:extLst>
            <a:ext uri="{FF2B5EF4-FFF2-40B4-BE49-F238E27FC236}">
              <a16:creationId xmlns:a16="http://schemas.microsoft.com/office/drawing/2014/main" id="{00000000-0008-0000-0F00-0000CE000000}"/>
            </a:ext>
          </a:extLst>
        </xdr:cNvPr>
        <xdr:cNvSpPr txBox="1"/>
      </xdr:nvSpPr>
      <xdr:spPr>
        <a:xfrm>
          <a:off x="93917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145051</xdr:rowOff>
    </xdr:from>
    <xdr:ext cx="469744" cy="259045"/>
    <xdr:sp macro="" textlink="">
      <xdr:nvSpPr>
        <xdr:cNvPr id="207" name="n_2aveValue【体育館・プール】&#10;一人当たり面積">
          <a:extLst>
            <a:ext uri="{FF2B5EF4-FFF2-40B4-BE49-F238E27FC236}">
              <a16:creationId xmlns:a16="http://schemas.microsoft.com/office/drawing/2014/main" id="{00000000-0008-0000-0F00-0000CF000000}"/>
            </a:ext>
          </a:extLst>
        </xdr:cNvPr>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108475</xdr:rowOff>
    </xdr:from>
    <xdr:ext cx="469744" cy="259045"/>
    <xdr:sp macro="" textlink="">
      <xdr:nvSpPr>
        <xdr:cNvPr id="208" name="n_1mainValue【体育館・プール】&#10;一人当たり面積">
          <a:extLst>
            <a:ext uri="{FF2B5EF4-FFF2-40B4-BE49-F238E27FC236}">
              <a16:creationId xmlns:a16="http://schemas.microsoft.com/office/drawing/2014/main" id="{00000000-0008-0000-0F00-0000D0000000}"/>
            </a:ext>
          </a:extLst>
        </xdr:cNvPr>
        <xdr:cNvSpPr txBox="1"/>
      </xdr:nvSpPr>
      <xdr:spPr>
        <a:xfrm>
          <a:off x="9391727" y="97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a:extLst>
            <a:ext uri="{FF2B5EF4-FFF2-40B4-BE49-F238E27FC236}">
              <a16:creationId xmlns:a16="http://schemas.microsoft.com/office/drawing/2014/main" id="{00000000-0008-0000-0F00-0000E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35" name="【福祉施設】&#10;有形固定資産減価償却率最小値テキスト">
          <a:extLst>
            <a:ext uri="{FF2B5EF4-FFF2-40B4-BE49-F238E27FC236}">
              <a16:creationId xmlns:a16="http://schemas.microsoft.com/office/drawing/2014/main" id="{00000000-0008-0000-0F00-0000EB000000}"/>
            </a:ext>
          </a:extLst>
        </xdr:cNvPr>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37" name="【福祉施設】&#10;有形固定資産減価償却率最大値テキスト">
          <a:extLst>
            <a:ext uri="{FF2B5EF4-FFF2-40B4-BE49-F238E27FC236}">
              <a16:creationId xmlns:a16="http://schemas.microsoft.com/office/drawing/2014/main" id="{00000000-0008-0000-0F00-0000ED000000}"/>
            </a:ext>
          </a:extLst>
        </xdr:cNvPr>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39" name="【福祉施設】&#10;有形固定資産減価償却率平均値テキスト">
          <a:extLst>
            <a:ext uri="{FF2B5EF4-FFF2-40B4-BE49-F238E27FC236}">
              <a16:creationId xmlns:a16="http://schemas.microsoft.com/office/drawing/2014/main" id="{00000000-0008-0000-0F00-0000EF000000}"/>
            </a:ext>
          </a:extLst>
        </xdr:cNvPr>
        <xdr:cNvSpPr txBox="1"/>
      </xdr:nvSpPr>
      <xdr:spPr>
        <a:xfrm>
          <a:off x="46736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77107</xdr:rowOff>
    </xdr:from>
    <xdr:to>
      <xdr:col>15</xdr:col>
      <xdr:colOff>101600</xdr:colOff>
      <xdr:row>83</xdr:row>
      <xdr:rowOff>7257</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57513</xdr:rowOff>
    </xdr:from>
    <xdr:to>
      <xdr:col>24</xdr:col>
      <xdr:colOff>114300</xdr:colOff>
      <xdr:row>80</xdr:row>
      <xdr:rowOff>159113</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4584700" y="137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80390</xdr:rowOff>
    </xdr:from>
    <xdr:ext cx="405111" cy="259045"/>
    <xdr:sp macro="" textlink="">
      <xdr:nvSpPr>
        <xdr:cNvPr id="249" name="【福祉施設】&#10;有形固定資産減価償却率該当値テキスト">
          <a:extLst>
            <a:ext uri="{FF2B5EF4-FFF2-40B4-BE49-F238E27FC236}">
              <a16:creationId xmlns:a16="http://schemas.microsoft.com/office/drawing/2014/main" id="{00000000-0008-0000-0F00-0000F9000000}"/>
            </a:ext>
          </a:extLst>
        </xdr:cNvPr>
        <xdr:cNvSpPr txBox="1"/>
      </xdr:nvSpPr>
      <xdr:spPr>
        <a:xfrm>
          <a:off x="4673600" y="1362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148952</xdr:rowOff>
    </xdr:from>
    <xdr:to>
      <xdr:col>20</xdr:col>
      <xdr:colOff>38100</xdr:colOff>
      <xdr:row>81</xdr:row>
      <xdr:rowOff>79102</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3746500" y="13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108313</xdr:rowOff>
    </xdr:from>
    <xdr:to>
      <xdr:col>24</xdr:col>
      <xdr:colOff>63500</xdr:colOff>
      <xdr:row>81</xdr:row>
      <xdr:rowOff>28302</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3797300" y="13824313"/>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70229</xdr:rowOff>
    </xdr:from>
    <xdr:ext cx="405111" cy="259045"/>
    <xdr:sp macro="" textlink="">
      <xdr:nvSpPr>
        <xdr:cNvPr id="252" name="n_1aveValue【福祉施設】&#10;有形固定資産減価償却率">
          <a:extLst>
            <a:ext uri="{FF2B5EF4-FFF2-40B4-BE49-F238E27FC236}">
              <a16:creationId xmlns:a16="http://schemas.microsoft.com/office/drawing/2014/main" id="{00000000-0008-0000-0F00-0000FC000000}"/>
            </a:ext>
          </a:extLst>
        </xdr:cNvPr>
        <xdr:cNvSpPr txBox="1"/>
      </xdr:nvSpPr>
      <xdr:spPr>
        <a:xfrm>
          <a:off x="3582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23784</xdr:rowOff>
    </xdr:from>
    <xdr:ext cx="405111" cy="259045"/>
    <xdr:sp macro="" textlink="">
      <xdr:nvSpPr>
        <xdr:cNvPr id="253" name="n_2aveValue【福祉施設】&#10;有形固定資産減価償却率">
          <a:extLst>
            <a:ext uri="{FF2B5EF4-FFF2-40B4-BE49-F238E27FC236}">
              <a16:creationId xmlns:a16="http://schemas.microsoft.com/office/drawing/2014/main" id="{00000000-0008-0000-0F00-0000FD000000}"/>
            </a:ext>
          </a:extLst>
        </xdr:cNvPr>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95629</xdr:rowOff>
    </xdr:from>
    <xdr:ext cx="405111" cy="259045"/>
    <xdr:sp macro="" textlink="">
      <xdr:nvSpPr>
        <xdr:cNvPr id="254" name="n_1mainValue【福祉施設】&#10;有形固定資産減価償却率">
          <a:extLst>
            <a:ext uri="{FF2B5EF4-FFF2-40B4-BE49-F238E27FC236}">
              <a16:creationId xmlns:a16="http://schemas.microsoft.com/office/drawing/2014/main" id="{00000000-0008-0000-0F00-0000FE000000}"/>
            </a:ext>
          </a:extLst>
        </xdr:cNvPr>
        <xdr:cNvSpPr txBox="1"/>
      </xdr:nvSpPr>
      <xdr:spPr>
        <a:xfrm>
          <a:off x="3582044" y="1364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a:extLst>
            <a:ext uri="{FF2B5EF4-FFF2-40B4-BE49-F238E27FC236}">
              <a16:creationId xmlns:a16="http://schemas.microsoft.com/office/drawing/2014/main" id="{00000000-0008-0000-0F00-00001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81" name="【福祉施設】&#10;一人当たり面積最小値テキスト">
          <a:extLst>
            <a:ext uri="{FF2B5EF4-FFF2-40B4-BE49-F238E27FC236}">
              <a16:creationId xmlns:a16="http://schemas.microsoft.com/office/drawing/2014/main" id="{00000000-0008-0000-0F00-000019010000}"/>
            </a:ext>
          </a:extLst>
        </xdr:cNvPr>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83" name="【福祉施設】&#10;一人当たり面積最大値テキスト">
          <a:extLst>
            <a:ext uri="{FF2B5EF4-FFF2-40B4-BE49-F238E27FC236}">
              <a16:creationId xmlns:a16="http://schemas.microsoft.com/office/drawing/2014/main" id="{00000000-0008-0000-0F00-00001B010000}"/>
            </a:ext>
          </a:extLst>
        </xdr:cNvPr>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285" name="【福祉施設】&#10;一人当たり面積平均値テキスト">
          <a:extLst>
            <a:ext uri="{FF2B5EF4-FFF2-40B4-BE49-F238E27FC236}">
              <a16:creationId xmlns:a16="http://schemas.microsoft.com/office/drawing/2014/main" id="{00000000-0008-0000-0F00-00001D010000}"/>
            </a:ext>
          </a:extLst>
        </xdr:cNvPr>
        <xdr:cNvSpPr txBox="1"/>
      </xdr:nvSpPr>
      <xdr:spPr>
        <a:xfrm>
          <a:off x="10515600" y="1443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86" name="フローチャート: 判断 285">
          <a:extLst>
            <a:ext uri="{FF2B5EF4-FFF2-40B4-BE49-F238E27FC236}">
              <a16:creationId xmlns:a16="http://schemas.microsoft.com/office/drawing/2014/main" id="{00000000-0008-0000-0F00-00001E010000}"/>
            </a:ext>
          </a:extLst>
        </xdr:cNvPr>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113030</xdr:rowOff>
    </xdr:from>
    <xdr:to>
      <xdr:col>55</xdr:col>
      <xdr:colOff>50800</xdr:colOff>
      <xdr:row>80</xdr:row>
      <xdr:rowOff>43180</xdr:rowOff>
    </xdr:to>
    <xdr:sp macro="" textlink="">
      <xdr:nvSpPr>
        <xdr:cNvPr id="294" name="楕円 293">
          <a:extLst>
            <a:ext uri="{FF2B5EF4-FFF2-40B4-BE49-F238E27FC236}">
              <a16:creationId xmlns:a16="http://schemas.microsoft.com/office/drawing/2014/main" id="{00000000-0008-0000-0F00-000026010000}"/>
            </a:ext>
          </a:extLst>
        </xdr:cNvPr>
        <xdr:cNvSpPr/>
      </xdr:nvSpPr>
      <xdr:spPr>
        <a:xfrm>
          <a:off x="104267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135907</xdr:rowOff>
    </xdr:from>
    <xdr:ext cx="469744" cy="259045"/>
    <xdr:sp macro="" textlink="">
      <xdr:nvSpPr>
        <xdr:cNvPr id="295" name="【福祉施設】&#10;一人当たり面積該当値テキスト">
          <a:extLst>
            <a:ext uri="{FF2B5EF4-FFF2-40B4-BE49-F238E27FC236}">
              <a16:creationId xmlns:a16="http://schemas.microsoft.com/office/drawing/2014/main" id="{00000000-0008-0000-0F00-000027010000}"/>
            </a:ext>
          </a:extLst>
        </xdr:cNvPr>
        <xdr:cNvSpPr txBox="1"/>
      </xdr:nvSpPr>
      <xdr:spPr>
        <a:xfrm>
          <a:off x="10515600"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129358</xdr:rowOff>
    </xdr:from>
    <xdr:to>
      <xdr:col>50</xdr:col>
      <xdr:colOff>165100</xdr:colOff>
      <xdr:row>80</xdr:row>
      <xdr:rowOff>59508</xdr:rowOff>
    </xdr:to>
    <xdr:sp macro="" textlink="">
      <xdr:nvSpPr>
        <xdr:cNvPr id="296" name="楕円 295">
          <a:extLst>
            <a:ext uri="{FF2B5EF4-FFF2-40B4-BE49-F238E27FC236}">
              <a16:creationId xmlns:a16="http://schemas.microsoft.com/office/drawing/2014/main" id="{00000000-0008-0000-0F00-000028010000}"/>
            </a:ext>
          </a:extLst>
        </xdr:cNvPr>
        <xdr:cNvSpPr/>
      </xdr:nvSpPr>
      <xdr:spPr>
        <a:xfrm>
          <a:off x="9588500" y="136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163830</xdr:rowOff>
    </xdr:from>
    <xdr:to>
      <xdr:col>55</xdr:col>
      <xdr:colOff>0</xdr:colOff>
      <xdr:row>80</xdr:row>
      <xdr:rowOff>8708</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flipV="1">
          <a:off x="9639300" y="1370838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168201</xdr:rowOff>
    </xdr:from>
    <xdr:ext cx="469744" cy="259045"/>
    <xdr:sp macro="" textlink="">
      <xdr:nvSpPr>
        <xdr:cNvPr id="298" name="n_1aveValue【福祉施設】&#10;一人当たり面積">
          <a:extLst>
            <a:ext uri="{FF2B5EF4-FFF2-40B4-BE49-F238E27FC236}">
              <a16:creationId xmlns:a16="http://schemas.microsoft.com/office/drawing/2014/main" id="{00000000-0008-0000-0F00-00002A010000}"/>
            </a:ext>
          </a:extLst>
        </xdr:cNvPr>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120122</xdr:rowOff>
    </xdr:from>
    <xdr:ext cx="469744" cy="259045"/>
    <xdr:sp macro="" textlink="">
      <xdr:nvSpPr>
        <xdr:cNvPr id="299" name="n_2aveValue【福祉施設】&#10;一人当たり面積">
          <a:extLst>
            <a:ext uri="{FF2B5EF4-FFF2-40B4-BE49-F238E27FC236}">
              <a16:creationId xmlns:a16="http://schemas.microsoft.com/office/drawing/2014/main" id="{00000000-0008-0000-0F00-00002B010000}"/>
            </a:ext>
          </a:extLst>
        </xdr:cNvPr>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76035</xdr:rowOff>
    </xdr:from>
    <xdr:ext cx="469744" cy="259045"/>
    <xdr:sp macro="" textlink="">
      <xdr:nvSpPr>
        <xdr:cNvPr id="300" name="n_1mainValue【福祉施設】&#10;一人当たり面積">
          <a:extLst>
            <a:ext uri="{FF2B5EF4-FFF2-40B4-BE49-F238E27FC236}">
              <a16:creationId xmlns:a16="http://schemas.microsoft.com/office/drawing/2014/main" id="{00000000-0008-0000-0F00-00002C010000}"/>
            </a:ext>
          </a:extLst>
        </xdr:cNvPr>
        <xdr:cNvSpPr txBox="1"/>
      </xdr:nvSpPr>
      <xdr:spPr>
        <a:xfrm>
          <a:off x="9391727" y="1344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一般廃棄物処理施設】&#10;有形固定資産減価償却率グラフ枠">
          <a:extLst>
            <a:ext uri="{FF2B5EF4-FFF2-40B4-BE49-F238E27FC236}">
              <a16:creationId xmlns:a16="http://schemas.microsoft.com/office/drawing/2014/main" id="{00000000-0008-0000-0F00-00005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343" name="【一般廃棄物処理施設】&#10;有形固定資産減価償却率最小値テキスト">
          <a:extLst>
            <a:ext uri="{FF2B5EF4-FFF2-40B4-BE49-F238E27FC236}">
              <a16:creationId xmlns:a16="http://schemas.microsoft.com/office/drawing/2014/main" id="{00000000-0008-0000-0F00-000057010000}"/>
            </a:ext>
          </a:extLst>
        </xdr:cNvPr>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345" name="【一般廃棄物処理施設】&#10;有形固定資産減価償却率最大値テキスト">
          <a:extLst>
            <a:ext uri="{FF2B5EF4-FFF2-40B4-BE49-F238E27FC236}">
              <a16:creationId xmlns:a16="http://schemas.microsoft.com/office/drawing/2014/main" id="{00000000-0008-0000-0F00-000059010000}"/>
            </a:ext>
          </a:extLst>
        </xdr:cNvPr>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347" name="【一般廃棄物処理施設】&#10;有形固定資産減価償却率平均値テキスト">
          <a:extLst>
            <a:ext uri="{FF2B5EF4-FFF2-40B4-BE49-F238E27FC236}">
              <a16:creationId xmlns:a16="http://schemas.microsoft.com/office/drawing/2014/main" id="{00000000-0008-0000-0F00-00005B010000}"/>
            </a:ext>
          </a:extLst>
        </xdr:cNvPr>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162687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146249</xdr:rowOff>
    </xdr:from>
    <xdr:ext cx="405111" cy="259045"/>
    <xdr:sp macro="" textlink="">
      <xdr:nvSpPr>
        <xdr:cNvPr id="357" name="【一般廃棄物処理施設】&#10;有形固定資産減価償却率該当値テキスト">
          <a:extLst>
            <a:ext uri="{FF2B5EF4-FFF2-40B4-BE49-F238E27FC236}">
              <a16:creationId xmlns:a16="http://schemas.microsoft.com/office/drawing/2014/main" id="{00000000-0008-0000-0F00-000065010000}"/>
            </a:ext>
          </a:extLst>
        </xdr:cNvPr>
        <xdr:cNvSpPr txBox="1"/>
      </xdr:nvSpPr>
      <xdr:spPr>
        <a:xfrm>
          <a:off x="16357600" y="614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167458</xdr:rowOff>
    </xdr:from>
    <xdr:to>
      <xdr:col>81</xdr:col>
      <xdr:colOff>101600</xdr:colOff>
      <xdr:row>37</xdr:row>
      <xdr:rowOff>97608</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15430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2722</xdr:rowOff>
    </xdr:from>
    <xdr:to>
      <xdr:col>85</xdr:col>
      <xdr:colOff>127000</xdr:colOff>
      <xdr:row>37</xdr:row>
      <xdr:rowOff>46808</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flipV="1">
          <a:off x="15481300" y="6346372"/>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123026</xdr:rowOff>
    </xdr:from>
    <xdr:ext cx="405111" cy="259045"/>
    <xdr:sp macro="" textlink="">
      <xdr:nvSpPr>
        <xdr:cNvPr id="360" name="n_1aveValue【一般廃棄物処理施設】&#10;有形固定資産減価償却率">
          <a:extLst>
            <a:ext uri="{FF2B5EF4-FFF2-40B4-BE49-F238E27FC236}">
              <a16:creationId xmlns:a16="http://schemas.microsoft.com/office/drawing/2014/main" id="{00000000-0008-0000-0F00-000068010000}"/>
            </a:ext>
          </a:extLst>
        </xdr:cNvPr>
        <xdr:cNvSpPr txBox="1"/>
      </xdr:nvSpPr>
      <xdr:spPr>
        <a:xfrm>
          <a:off x="15266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107604</xdr:rowOff>
    </xdr:from>
    <xdr:ext cx="405111" cy="259045"/>
    <xdr:sp macro="" textlink="">
      <xdr:nvSpPr>
        <xdr:cNvPr id="361" name="n_2aveValue【一般廃棄物処理施設】&#10;有形固定資産減価償却率">
          <a:extLst>
            <a:ext uri="{FF2B5EF4-FFF2-40B4-BE49-F238E27FC236}">
              <a16:creationId xmlns:a16="http://schemas.microsoft.com/office/drawing/2014/main" id="{00000000-0008-0000-0F00-000069010000}"/>
            </a:ext>
          </a:extLst>
        </xdr:cNvPr>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114135</xdr:rowOff>
    </xdr:from>
    <xdr:ext cx="405111" cy="259045"/>
    <xdr:sp macro="" textlink="">
      <xdr:nvSpPr>
        <xdr:cNvPr id="362" name="n_1mainValue【一般廃棄物処理施設】&#10;有形固定資産減価償却率">
          <a:extLst>
            <a:ext uri="{FF2B5EF4-FFF2-40B4-BE49-F238E27FC236}">
              <a16:creationId xmlns:a16="http://schemas.microsoft.com/office/drawing/2014/main" id="{00000000-0008-0000-0F00-00006A010000}"/>
            </a:ext>
          </a:extLst>
        </xdr:cNvPr>
        <xdr:cNvSpPr txBox="1"/>
      </xdr:nvSpPr>
      <xdr:spPr>
        <a:xfrm>
          <a:off x="152660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一般廃棄物処理施設】&#10;一人当たり有形固定資産（償却資産）額グラフ枠">
          <a:extLst>
            <a:ext uri="{FF2B5EF4-FFF2-40B4-BE49-F238E27FC236}">
              <a16:creationId xmlns:a16="http://schemas.microsoft.com/office/drawing/2014/main" id="{00000000-0008-0000-0F00-00007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383" name="【一般廃棄物処理施設】&#10;一人当たり有形固定資産（償却資産）額最小値テキスト">
          <a:extLst>
            <a:ext uri="{FF2B5EF4-FFF2-40B4-BE49-F238E27FC236}">
              <a16:creationId xmlns:a16="http://schemas.microsoft.com/office/drawing/2014/main" id="{00000000-0008-0000-0F00-00007F010000}"/>
            </a:ext>
          </a:extLst>
        </xdr:cNvPr>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385" name="【一般廃棄物処理施設】&#10;一人当たり有形固定資産（償却資産）額最大値テキスト">
          <a:extLst>
            <a:ext uri="{FF2B5EF4-FFF2-40B4-BE49-F238E27FC236}">
              <a16:creationId xmlns:a16="http://schemas.microsoft.com/office/drawing/2014/main" id="{00000000-0008-0000-0F00-000081010000}"/>
            </a:ext>
          </a:extLst>
        </xdr:cNvPr>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387" name="【一般廃棄物処理施設】&#10;一人当たり有形固定資産（償却資産）額平均値テキスト">
          <a:extLst>
            <a:ext uri="{FF2B5EF4-FFF2-40B4-BE49-F238E27FC236}">
              <a16:creationId xmlns:a16="http://schemas.microsoft.com/office/drawing/2014/main" id="{00000000-0008-0000-0F00-000083010000}"/>
            </a:ext>
          </a:extLst>
        </xdr:cNvPr>
        <xdr:cNvSpPr txBox="1"/>
      </xdr:nvSpPr>
      <xdr:spPr>
        <a:xfrm>
          <a:off x="221996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388" name="フローチャート: 判断 387">
          <a:extLst>
            <a:ext uri="{FF2B5EF4-FFF2-40B4-BE49-F238E27FC236}">
              <a16:creationId xmlns:a16="http://schemas.microsoft.com/office/drawing/2014/main" id="{00000000-0008-0000-0F00-000084010000}"/>
            </a:ext>
          </a:extLst>
        </xdr:cNvPr>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125978</xdr:rowOff>
    </xdr:from>
    <xdr:to>
      <xdr:col>107</xdr:col>
      <xdr:colOff>101600</xdr:colOff>
      <xdr:row>39</xdr:row>
      <xdr:rowOff>56128</xdr:rowOff>
    </xdr:to>
    <xdr:sp macro="" textlink="">
      <xdr:nvSpPr>
        <xdr:cNvPr id="390" name="フローチャート: 判断 389">
          <a:extLst>
            <a:ext uri="{FF2B5EF4-FFF2-40B4-BE49-F238E27FC236}">
              <a16:creationId xmlns:a16="http://schemas.microsoft.com/office/drawing/2014/main" id="{00000000-0008-0000-0F00-000086010000}"/>
            </a:ext>
          </a:extLst>
        </xdr:cNvPr>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13176</xdr:rowOff>
    </xdr:from>
    <xdr:to>
      <xdr:col>116</xdr:col>
      <xdr:colOff>114300</xdr:colOff>
      <xdr:row>38</xdr:row>
      <xdr:rowOff>114776</xdr:rowOff>
    </xdr:to>
    <xdr:sp macro="" textlink="">
      <xdr:nvSpPr>
        <xdr:cNvPr id="396" name="楕円 395">
          <a:extLst>
            <a:ext uri="{FF2B5EF4-FFF2-40B4-BE49-F238E27FC236}">
              <a16:creationId xmlns:a16="http://schemas.microsoft.com/office/drawing/2014/main" id="{00000000-0008-0000-0F00-00008C010000}"/>
            </a:ext>
          </a:extLst>
        </xdr:cNvPr>
        <xdr:cNvSpPr/>
      </xdr:nvSpPr>
      <xdr:spPr>
        <a:xfrm>
          <a:off x="22110700" y="65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36053</xdr:rowOff>
    </xdr:from>
    <xdr:ext cx="534377" cy="259045"/>
    <xdr:sp macro="" textlink="">
      <xdr:nvSpPr>
        <xdr:cNvPr id="397" name="【一般廃棄物処理施設】&#10;一人当たり有形固定資産（償却資産）額該当値テキスト">
          <a:extLst>
            <a:ext uri="{FF2B5EF4-FFF2-40B4-BE49-F238E27FC236}">
              <a16:creationId xmlns:a16="http://schemas.microsoft.com/office/drawing/2014/main" id="{00000000-0008-0000-0F00-00008D010000}"/>
            </a:ext>
          </a:extLst>
        </xdr:cNvPr>
        <xdr:cNvSpPr txBox="1"/>
      </xdr:nvSpPr>
      <xdr:spPr>
        <a:xfrm>
          <a:off x="22199600" y="637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19965</xdr:rowOff>
    </xdr:from>
    <xdr:to>
      <xdr:col>112</xdr:col>
      <xdr:colOff>38100</xdr:colOff>
      <xdr:row>38</xdr:row>
      <xdr:rowOff>121565</xdr:rowOff>
    </xdr:to>
    <xdr:sp macro="" textlink="">
      <xdr:nvSpPr>
        <xdr:cNvPr id="398" name="楕円 397">
          <a:extLst>
            <a:ext uri="{FF2B5EF4-FFF2-40B4-BE49-F238E27FC236}">
              <a16:creationId xmlns:a16="http://schemas.microsoft.com/office/drawing/2014/main" id="{00000000-0008-0000-0F00-00008E010000}"/>
            </a:ext>
          </a:extLst>
        </xdr:cNvPr>
        <xdr:cNvSpPr/>
      </xdr:nvSpPr>
      <xdr:spPr>
        <a:xfrm>
          <a:off x="21272500" y="65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63976</xdr:rowOff>
    </xdr:from>
    <xdr:to>
      <xdr:col>116</xdr:col>
      <xdr:colOff>63500</xdr:colOff>
      <xdr:row>38</xdr:row>
      <xdr:rowOff>70765</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flipV="1">
          <a:off x="21323300" y="6579076"/>
          <a:ext cx="8382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140112</xdr:rowOff>
    </xdr:from>
    <xdr:ext cx="534377" cy="259045"/>
    <xdr:sp macro="" textlink="">
      <xdr:nvSpPr>
        <xdr:cNvPr id="400" name="n_1aveValue【一般廃棄物処理施設】&#10;一人当たり有形固定資産（償却資産）額">
          <a:extLst>
            <a:ext uri="{FF2B5EF4-FFF2-40B4-BE49-F238E27FC236}">
              <a16:creationId xmlns:a16="http://schemas.microsoft.com/office/drawing/2014/main" id="{00000000-0008-0000-0F00-000090010000}"/>
            </a:ext>
          </a:extLst>
        </xdr:cNvPr>
        <xdr:cNvSpPr txBox="1"/>
      </xdr:nvSpPr>
      <xdr:spPr>
        <a:xfrm>
          <a:off x="210434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72655</xdr:rowOff>
    </xdr:from>
    <xdr:ext cx="534377" cy="259045"/>
    <xdr:sp macro="" textlink="">
      <xdr:nvSpPr>
        <xdr:cNvPr id="401" name="n_2aveValue【一般廃棄物処理施設】&#10;一人当たり有形固定資産（償却資産）額">
          <a:extLst>
            <a:ext uri="{FF2B5EF4-FFF2-40B4-BE49-F238E27FC236}">
              <a16:creationId xmlns:a16="http://schemas.microsoft.com/office/drawing/2014/main" id="{00000000-0008-0000-0F00-000091010000}"/>
            </a:ext>
          </a:extLst>
        </xdr:cNvPr>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138092</xdr:rowOff>
    </xdr:from>
    <xdr:ext cx="534377" cy="259045"/>
    <xdr:sp macro="" textlink="">
      <xdr:nvSpPr>
        <xdr:cNvPr id="402" name="n_1mainValue【一般廃棄物処理施設】&#10;一人当たり有形固定資産（償却資産）額">
          <a:extLst>
            <a:ext uri="{FF2B5EF4-FFF2-40B4-BE49-F238E27FC236}">
              <a16:creationId xmlns:a16="http://schemas.microsoft.com/office/drawing/2014/main" id="{00000000-0008-0000-0F00-000092010000}"/>
            </a:ext>
          </a:extLst>
        </xdr:cNvPr>
        <xdr:cNvSpPr txBox="1"/>
      </xdr:nvSpPr>
      <xdr:spPr>
        <a:xfrm>
          <a:off x="21043411" y="631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保健センター・保健所】&#10;有形固定資産減価償却率グラフ枠">
          <a:extLst>
            <a:ext uri="{FF2B5EF4-FFF2-40B4-BE49-F238E27FC236}">
              <a16:creationId xmlns:a16="http://schemas.microsoft.com/office/drawing/2014/main" id="{00000000-0008-0000-0F00-0000A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429" name="【保健センター・保健所】&#10;有形固定資産減価償却率最小値テキスト">
          <a:extLst>
            <a:ext uri="{FF2B5EF4-FFF2-40B4-BE49-F238E27FC236}">
              <a16:creationId xmlns:a16="http://schemas.microsoft.com/office/drawing/2014/main" id="{00000000-0008-0000-0F00-0000AD010000}"/>
            </a:ext>
          </a:extLst>
        </xdr:cNvPr>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31" name="【保健センター・保健所】&#10;有形固定資産減価償却率最大値テキスト">
          <a:extLst>
            <a:ext uri="{FF2B5EF4-FFF2-40B4-BE49-F238E27FC236}">
              <a16:creationId xmlns:a16="http://schemas.microsoft.com/office/drawing/2014/main" id="{00000000-0008-0000-0F00-0000AF010000}"/>
            </a:ext>
          </a:extLst>
        </xdr:cNvPr>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33" name="【保健センター・保健所】&#10;有形固定資産減価償却率平均値テキスト">
          <a:extLst>
            <a:ext uri="{FF2B5EF4-FFF2-40B4-BE49-F238E27FC236}">
              <a16:creationId xmlns:a16="http://schemas.microsoft.com/office/drawing/2014/main" id="{00000000-0008-0000-0F00-0000B1010000}"/>
            </a:ext>
          </a:extLst>
        </xdr:cNvPr>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34" name="フローチャート: 判断 433">
          <a:extLst>
            <a:ext uri="{FF2B5EF4-FFF2-40B4-BE49-F238E27FC236}">
              <a16:creationId xmlns:a16="http://schemas.microsoft.com/office/drawing/2014/main" id="{00000000-0008-0000-0F00-0000B2010000}"/>
            </a:ext>
          </a:extLst>
        </xdr:cNvPr>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435" name="フローチャート: 判断 434">
          <a:extLst>
            <a:ext uri="{FF2B5EF4-FFF2-40B4-BE49-F238E27FC236}">
              <a16:creationId xmlns:a16="http://schemas.microsoft.com/office/drawing/2014/main" id="{00000000-0008-0000-0F00-0000B3010000}"/>
            </a:ext>
          </a:extLst>
        </xdr:cNvPr>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436" name="フローチャート: 判断 435">
          <a:extLst>
            <a:ext uri="{FF2B5EF4-FFF2-40B4-BE49-F238E27FC236}">
              <a16:creationId xmlns:a16="http://schemas.microsoft.com/office/drawing/2014/main" id="{00000000-0008-0000-0F00-0000B4010000}"/>
            </a:ext>
          </a:extLst>
        </xdr:cNvPr>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97790</xdr:rowOff>
    </xdr:from>
    <xdr:to>
      <xdr:col>85</xdr:col>
      <xdr:colOff>177800</xdr:colOff>
      <xdr:row>59</xdr:row>
      <xdr:rowOff>27940</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6268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120667</xdr:rowOff>
    </xdr:from>
    <xdr:ext cx="405111" cy="259045"/>
    <xdr:sp macro="" textlink="">
      <xdr:nvSpPr>
        <xdr:cNvPr id="443" name="【保健センター・保健所】&#10;有形固定資産減価償却率該当値テキスト">
          <a:extLst>
            <a:ext uri="{FF2B5EF4-FFF2-40B4-BE49-F238E27FC236}">
              <a16:creationId xmlns:a16="http://schemas.microsoft.com/office/drawing/2014/main" id="{00000000-0008-0000-0F00-0000BB010000}"/>
            </a:ext>
          </a:extLst>
        </xdr:cNvPr>
        <xdr:cNvSpPr txBox="1"/>
      </xdr:nvSpPr>
      <xdr:spPr>
        <a:xfrm>
          <a:off x="16357600"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136978</xdr:rowOff>
    </xdr:from>
    <xdr:to>
      <xdr:col>81</xdr:col>
      <xdr:colOff>101600</xdr:colOff>
      <xdr:row>59</xdr:row>
      <xdr:rowOff>67128</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15430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148590</xdr:rowOff>
    </xdr:from>
    <xdr:to>
      <xdr:col>85</xdr:col>
      <xdr:colOff>127000</xdr:colOff>
      <xdr:row>59</xdr:row>
      <xdr:rowOff>16328</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flipV="1">
          <a:off x="15481300" y="1009269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125203</xdr:rowOff>
    </xdr:from>
    <xdr:ext cx="405111" cy="259045"/>
    <xdr:sp macro="" textlink="">
      <xdr:nvSpPr>
        <xdr:cNvPr id="446" name="n_1aveValue【保健センター・保健所】&#10;有形固定資産減価償却率">
          <a:extLst>
            <a:ext uri="{FF2B5EF4-FFF2-40B4-BE49-F238E27FC236}">
              <a16:creationId xmlns:a16="http://schemas.microsoft.com/office/drawing/2014/main" id="{00000000-0008-0000-0F00-0000BE010000}"/>
            </a:ext>
          </a:extLst>
        </xdr:cNvPr>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15076</xdr:rowOff>
    </xdr:from>
    <xdr:ext cx="405111" cy="259045"/>
    <xdr:sp macro="" textlink="">
      <xdr:nvSpPr>
        <xdr:cNvPr id="447" name="n_2aveValue【保健センター・保健所】&#10;有形固定資産減価償却率">
          <a:extLst>
            <a:ext uri="{FF2B5EF4-FFF2-40B4-BE49-F238E27FC236}">
              <a16:creationId xmlns:a16="http://schemas.microsoft.com/office/drawing/2014/main" id="{00000000-0008-0000-0F00-0000BF010000}"/>
            </a:ext>
          </a:extLst>
        </xdr:cNvPr>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83655</xdr:rowOff>
    </xdr:from>
    <xdr:ext cx="405111" cy="259045"/>
    <xdr:sp macro="" textlink="">
      <xdr:nvSpPr>
        <xdr:cNvPr id="448" name="n_1mainValue【保健センター・保健所】&#10;有形固定資産減価償却率">
          <a:extLst>
            <a:ext uri="{FF2B5EF4-FFF2-40B4-BE49-F238E27FC236}">
              <a16:creationId xmlns:a16="http://schemas.microsoft.com/office/drawing/2014/main" id="{00000000-0008-0000-0F00-0000C0010000}"/>
            </a:ext>
          </a:extLst>
        </xdr:cNvPr>
        <xdr:cNvSpPr txBox="1"/>
      </xdr:nvSpPr>
      <xdr:spPr>
        <a:xfrm>
          <a:off x="152660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保健センター・保健所】&#10;一人当たり面積グラフ枠">
          <a:extLst>
            <a:ext uri="{FF2B5EF4-FFF2-40B4-BE49-F238E27FC236}">
              <a16:creationId xmlns:a16="http://schemas.microsoft.com/office/drawing/2014/main" id="{00000000-0008-0000-0F00-0000D7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473" name="【保健センター・保健所】&#10;一人当たり面積最小値テキスト">
          <a:extLst>
            <a:ext uri="{FF2B5EF4-FFF2-40B4-BE49-F238E27FC236}">
              <a16:creationId xmlns:a16="http://schemas.microsoft.com/office/drawing/2014/main" id="{00000000-0008-0000-0F00-0000D9010000}"/>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475" name="【保健センター・保健所】&#10;一人当たり面積最大値テキスト">
          <a:extLst>
            <a:ext uri="{FF2B5EF4-FFF2-40B4-BE49-F238E27FC236}">
              <a16:creationId xmlns:a16="http://schemas.microsoft.com/office/drawing/2014/main" id="{00000000-0008-0000-0F00-0000DB010000}"/>
            </a:ext>
          </a:extLst>
        </xdr:cNvPr>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477" name="【保健センター・保健所】&#10;一人当たり面積平均値テキスト">
          <a:extLst>
            <a:ext uri="{FF2B5EF4-FFF2-40B4-BE49-F238E27FC236}">
              <a16:creationId xmlns:a16="http://schemas.microsoft.com/office/drawing/2014/main" id="{00000000-0008-0000-0F00-0000DD010000}"/>
            </a:ext>
          </a:extLst>
        </xdr:cNvPr>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59690</xdr:rowOff>
    </xdr:from>
    <xdr:to>
      <xdr:col>116</xdr:col>
      <xdr:colOff>114300</xdr:colOff>
      <xdr:row>61</xdr:row>
      <xdr:rowOff>161290</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221107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82567</xdr:rowOff>
    </xdr:from>
    <xdr:ext cx="469744" cy="259045"/>
    <xdr:sp macro="" textlink="">
      <xdr:nvSpPr>
        <xdr:cNvPr id="487" name="【保健センター・保健所】&#10;一人当たり面積該当値テキスト">
          <a:extLst>
            <a:ext uri="{FF2B5EF4-FFF2-40B4-BE49-F238E27FC236}">
              <a16:creationId xmlns:a16="http://schemas.microsoft.com/office/drawing/2014/main" id="{00000000-0008-0000-0F00-0000E7010000}"/>
            </a:ext>
          </a:extLst>
        </xdr:cNvPr>
        <xdr:cNvSpPr txBox="1"/>
      </xdr:nvSpPr>
      <xdr:spPr>
        <a:xfrm>
          <a:off x="22199600"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59690</xdr:rowOff>
    </xdr:from>
    <xdr:to>
      <xdr:col>112</xdr:col>
      <xdr:colOff>38100</xdr:colOff>
      <xdr:row>61</xdr:row>
      <xdr:rowOff>161290</xdr:rowOff>
    </xdr:to>
    <xdr:sp macro="" textlink="">
      <xdr:nvSpPr>
        <xdr:cNvPr id="488" name="楕円 487">
          <a:extLst>
            <a:ext uri="{FF2B5EF4-FFF2-40B4-BE49-F238E27FC236}">
              <a16:creationId xmlns:a16="http://schemas.microsoft.com/office/drawing/2014/main" id="{00000000-0008-0000-0F00-0000E8010000}"/>
            </a:ext>
          </a:extLst>
        </xdr:cNvPr>
        <xdr:cNvSpPr/>
      </xdr:nvSpPr>
      <xdr:spPr>
        <a:xfrm>
          <a:off x="21272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110490</xdr:rowOff>
    </xdr:from>
    <xdr:to>
      <xdr:col>116</xdr:col>
      <xdr:colOff>63500</xdr:colOff>
      <xdr:row>61</xdr:row>
      <xdr:rowOff>110490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21323300" y="10568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49547</xdr:rowOff>
    </xdr:from>
    <xdr:ext cx="469744" cy="259045"/>
    <xdr:sp macro="" textlink="">
      <xdr:nvSpPr>
        <xdr:cNvPr id="490" name="n_1aveValue【保健センター・保健所】&#10;一人当たり面積">
          <a:extLst>
            <a:ext uri="{FF2B5EF4-FFF2-40B4-BE49-F238E27FC236}">
              <a16:creationId xmlns:a16="http://schemas.microsoft.com/office/drawing/2014/main" id="{00000000-0008-0000-0F00-0000EA010000}"/>
            </a:ext>
          </a:extLst>
        </xdr:cNvPr>
        <xdr:cNvSpPr txBox="1"/>
      </xdr:nvSpPr>
      <xdr:spPr>
        <a:xfrm>
          <a:off x="21075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491" name="n_2aveValue【保健センター・保健所】&#10;一人当たり面積">
          <a:extLst>
            <a:ext uri="{FF2B5EF4-FFF2-40B4-BE49-F238E27FC236}">
              <a16:creationId xmlns:a16="http://schemas.microsoft.com/office/drawing/2014/main" id="{00000000-0008-0000-0F00-0000EB010000}"/>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6367</xdr:rowOff>
    </xdr:from>
    <xdr:ext cx="469744" cy="259045"/>
    <xdr:sp macro="" textlink="">
      <xdr:nvSpPr>
        <xdr:cNvPr id="492" name="n_1mainValue【保健センター・保健所】&#10;一人当たり面積">
          <a:extLst>
            <a:ext uri="{FF2B5EF4-FFF2-40B4-BE49-F238E27FC236}">
              <a16:creationId xmlns:a16="http://schemas.microsoft.com/office/drawing/2014/main" id="{00000000-0008-0000-0F00-0000EC010000}"/>
            </a:ext>
          </a:extLst>
        </xdr:cNvPr>
        <xdr:cNvSpPr txBox="1"/>
      </xdr:nvSpPr>
      <xdr:spPr>
        <a:xfrm>
          <a:off x="210757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消防施設】&#10;有形固定資産減価償却率グラフ枠">
          <a:extLst>
            <a:ext uri="{FF2B5EF4-FFF2-40B4-BE49-F238E27FC236}">
              <a16:creationId xmlns:a16="http://schemas.microsoft.com/office/drawing/2014/main" id="{00000000-0008-0000-0F00-00000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19" name="【消防施設】&#10;有形固定資産減価償却率最小値テキスト">
          <a:extLst>
            <a:ext uri="{FF2B5EF4-FFF2-40B4-BE49-F238E27FC236}">
              <a16:creationId xmlns:a16="http://schemas.microsoft.com/office/drawing/2014/main" id="{00000000-0008-0000-0F00-000007020000}"/>
            </a:ext>
          </a:extLst>
        </xdr:cNvPr>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21" name="【消防施設】&#10;有形固定資産減価償却率最大値テキスト">
          <a:extLst>
            <a:ext uri="{FF2B5EF4-FFF2-40B4-BE49-F238E27FC236}">
              <a16:creationId xmlns:a16="http://schemas.microsoft.com/office/drawing/2014/main" id="{00000000-0008-0000-0F00-000009020000}"/>
            </a:ext>
          </a:extLst>
        </xdr:cNvPr>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523" name="【消防施設】&#10;有形固定資産減価償却率平均値テキスト">
          <a:extLst>
            <a:ext uri="{FF2B5EF4-FFF2-40B4-BE49-F238E27FC236}">
              <a16:creationId xmlns:a16="http://schemas.microsoft.com/office/drawing/2014/main" id="{00000000-0008-0000-0F00-00000B020000}"/>
            </a:ext>
          </a:extLst>
        </xdr:cNvPr>
        <xdr:cNvSpPr txBox="1"/>
      </xdr:nvSpPr>
      <xdr:spPr>
        <a:xfrm>
          <a:off x="16357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144055</xdr:rowOff>
    </xdr:from>
    <xdr:to>
      <xdr:col>85</xdr:col>
      <xdr:colOff>177800</xdr:colOff>
      <xdr:row>85</xdr:row>
      <xdr:rowOff>74205</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62687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58982</xdr:rowOff>
    </xdr:from>
    <xdr:ext cx="405111" cy="259045"/>
    <xdr:sp macro="" textlink="">
      <xdr:nvSpPr>
        <xdr:cNvPr id="533" name="【消防施設】&#10;有形固定資産減価償却率該当値テキスト">
          <a:extLst>
            <a:ext uri="{FF2B5EF4-FFF2-40B4-BE49-F238E27FC236}">
              <a16:creationId xmlns:a16="http://schemas.microsoft.com/office/drawing/2014/main" id="{00000000-0008-0000-0F00-000015020000}"/>
            </a:ext>
          </a:extLst>
        </xdr:cNvPr>
        <xdr:cNvSpPr txBox="1"/>
      </xdr:nvSpPr>
      <xdr:spPr>
        <a:xfrm>
          <a:off x="16357600" y="14460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163649</xdr:rowOff>
    </xdr:from>
    <xdr:to>
      <xdr:col>81</xdr:col>
      <xdr:colOff>101600</xdr:colOff>
      <xdr:row>85</xdr:row>
      <xdr:rowOff>93799</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5430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23405</xdr:rowOff>
    </xdr:from>
    <xdr:to>
      <xdr:col>85</xdr:col>
      <xdr:colOff>127000</xdr:colOff>
      <xdr:row>85</xdr:row>
      <xdr:rowOff>42999</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flipV="1">
          <a:off x="15481300" y="1459665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17253</xdr:rowOff>
    </xdr:from>
    <xdr:ext cx="405111" cy="259045"/>
    <xdr:sp macro="" textlink="">
      <xdr:nvSpPr>
        <xdr:cNvPr id="536" name="n_1aveValue【消防施設】&#10;有形固定資産減価償却率">
          <a:extLst>
            <a:ext uri="{FF2B5EF4-FFF2-40B4-BE49-F238E27FC236}">
              <a16:creationId xmlns:a16="http://schemas.microsoft.com/office/drawing/2014/main" id="{00000000-0008-0000-0F00-000018020000}"/>
            </a:ext>
          </a:extLst>
        </xdr:cNvPr>
        <xdr:cNvSpPr txBox="1"/>
      </xdr:nvSpPr>
      <xdr:spPr>
        <a:xfrm>
          <a:off x="15266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537" name="n_2aveValue【消防施設】&#10;有形固定資産減価償却率">
          <a:extLst>
            <a:ext uri="{FF2B5EF4-FFF2-40B4-BE49-F238E27FC236}">
              <a16:creationId xmlns:a16="http://schemas.microsoft.com/office/drawing/2014/main" id="{00000000-0008-0000-0F00-000019020000}"/>
            </a:ext>
          </a:extLst>
        </xdr:cNvPr>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84926</xdr:rowOff>
    </xdr:from>
    <xdr:ext cx="405111" cy="259045"/>
    <xdr:sp macro="" textlink="">
      <xdr:nvSpPr>
        <xdr:cNvPr id="538" name="n_1mainValue【消防施設】&#10;有形固定資産減価償却率">
          <a:extLst>
            <a:ext uri="{FF2B5EF4-FFF2-40B4-BE49-F238E27FC236}">
              <a16:creationId xmlns:a16="http://schemas.microsoft.com/office/drawing/2014/main" id="{00000000-0008-0000-0F00-00001A020000}"/>
            </a:ext>
          </a:extLst>
        </xdr:cNvPr>
        <xdr:cNvSpPr txBox="1"/>
      </xdr:nvSpPr>
      <xdr:spPr>
        <a:xfrm>
          <a:off x="15266044" y="1465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消防施設】&#10;一人当たり面積グラフ枠">
          <a:extLst>
            <a:ext uri="{FF2B5EF4-FFF2-40B4-BE49-F238E27FC236}">
              <a16:creationId xmlns:a16="http://schemas.microsoft.com/office/drawing/2014/main" id="{00000000-0008-0000-0F00-00003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563" name="【消防施設】&#10;一人当たり面積最小値テキスト">
          <a:extLst>
            <a:ext uri="{FF2B5EF4-FFF2-40B4-BE49-F238E27FC236}">
              <a16:creationId xmlns:a16="http://schemas.microsoft.com/office/drawing/2014/main" id="{00000000-0008-0000-0F00-000033020000}"/>
            </a:ext>
          </a:extLst>
        </xdr:cNvPr>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565" name="【消防施設】&#10;一人当たり面積最大値テキスト">
          <a:extLst>
            <a:ext uri="{FF2B5EF4-FFF2-40B4-BE49-F238E27FC236}">
              <a16:creationId xmlns:a16="http://schemas.microsoft.com/office/drawing/2014/main" id="{00000000-0008-0000-0F00-000035020000}"/>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567" name="【消防施設】&#10;一人当たり面積平均値テキスト">
          <a:extLst>
            <a:ext uri="{FF2B5EF4-FFF2-40B4-BE49-F238E27FC236}">
              <a16:creationId xmlns:a16="http://schemas.microsoft.com/office/drawing/2014/main" id="{00000000-0008-0000-0F00-000037020000}"/>
            </a:ext>
          </a:extLst>
        </xdr:cNvPr>
        <xdr:cNvSpPr txBox="1"/>
      </xdr:nvSpPr>
      <xdr:spPr>
        <a:xfrm>
          <a:off x="22199600" y="1440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568" name="フローチャート: 判断 567">
          <a:extLst>
            <a:ext uri="{FF2B5EF4-FFF2-40B4-BE49-F238E27FC236}">
              <a16:creationId xmlns:a16="http://schemas.microsoft.com/office/drawing/2014/main" id="{00000000-0008-0000-0F00-000038020000}"/>
            </a:ext>
          </a:extLst>
        </xdr:cNvPr>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569" name="フローチャート: 判断 568">
          <a:extLst>
            <a:ext uri="{FF2B5EF4-FFF2-40B4-BE49-F238E27FC236}">
              <a16:creationId xmlns:a16="http://schemas.microsoft.com/office/drawing/2014/main" id="{00000000-0008-0000-0F00-000039020000}"/>
            </a:ext>
          </a:extLst>
        </xdr:cNvPr>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570" name="フローチャート: 判断 569">
          <a:extLst>
            <a:ext uri="{FF2B5EF4-FFF2-40B4-BE49-F238E27FC236}">
              <a16:creationId xmlns:a16="http://schemas.microsoft.com/office/drawing/2014/main" id="{00000000-0008-0000-0F00-00003A020000}"/>
            </a:ext>
          </a:extLst>
        </xdr:cNvPr>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151130</xdr:rowOff>
    </xdr:from>
    <xdr:to>
      <xdr:col>116</xdr:col>
      <xdr:colOff>114300</xdr:colOff>
      <xdr:row>82</xdr:row>
      <xdr:rowOff>81280</xdr:rowOff>
    </xdr:to>
    <xdr:sp macro="" textlink="">
      <xdr:nvSpPr>
        <xdr:cNvPr id="576" name="楕円 575">
          <a:extLst>
            <a:ext uri="{FF2B5EF4-FFF2-40B4-BE49-F238E27FC236}">
              <a16:creationId xmlns:a16="http://schemas.microsoft.com/office/drawing/2014/main" id="{00000000-0008-0000-0F00-000040020000}"/>
            </a:ext>
          </a:extLst>
        </xdr:cNvPr>
        <xdr:cNvSpPr/>
      </xdr:nvSpPr>
      <xdr:spPr>
        <a:xfrm>
          <a:off x="221107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2557</xdr:rowOff>
    </xdr:from>
    <xdr:ext cx="469744" cy="259045"/>
    <xdr:sp macro="" textlink="">
      <xdr:nvSpPr>
        <xdr:cNvPr id="577" name="【消防施設】&#10;一人当たり面積該当値テキスト">
          <a:extLst>
            <a:ext uri="{FF2B5EF4-FFF2-40B4-BE49-F238E27FC236}">
              <a16:creationId xmlns:a16="http://schemas.microsoft.com/office/drawing/2014/main" id="{00000000-0008-0000-0F00-000041020000}"/>
            </a:ext>
          </a:extLst>
        </xdr:cNvPr>
        <xdr:cNvSpPr txBox="1"/>
      </xdr:nvSpPr>
      <xdr:spPr>
        <a:xfrm>
          <a:off x="22199600"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10161</xdr:rowOff>
    </xdr:from>
    <xdr:to>
      <xdr:col>112</xdr:col>
      <xdr:colOff>38100</xdr:colOff>
      <xdr:row>82</xdr:row>
      <xdr:rowOff>111761</xdr:rowOff>
    </xdr:to>
    <xdr:sp macro="" textlink="">
      <xdr:nvSpPr>
        <xdr:cNvPr id="578" name="楕円 577">
          <a:extLst>
            <a:ext uri="{FF2B5EF4-FFF2-40B4-BE49-F238E27FC236}">
              <a16:creationId xmlns:a16="http://schemas.microsoft.com/office/drawing/2014/main" id="{00000000-0008-0000-0F00-000042020000}"/>
            </a:ext>
          </a:extLst>
        </xdr:cNvPr>
        <xdr:cNvSpPr/>
      </xdr:nvSpPr>
      <xdr:spPr>
        <a:xfrm>
          <a:off x="21272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30480</xdr:rowOff>
    </xdr:from>
    <xdr:to>
      <xdr:col>116</xdr:col>
      <xdr:colOff>63500</xdr:colOff>
      <xdr:row>82</xdr:row>
      <xdr:rowOff>60961</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flipV="1">
          <a:off x="21323300" y="140893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129557</xdr:rowOff>
    </xdr:from>
    <xdr:ext cx="469744" cy="259045"/>
    <xdr:sp macro="" textlink="">
      <xdr:nvSpPr>
        <xdr:cNvPr id="580" name="n_1aveValue【消防施設】&#10;一人当たり面積">
          <a:extLst>
            <a:ext uri="{FF2B5EF4-FFF2-40B4-BE49-F238E27FC236}">
              <a16:creationId xmlns:a16="http://schemas.microsoft.com/office/drawing/2014/main" id="{00000000-0008-0000-0F00-000044020000}"/>
            </a:ext>
          </a:extLst>
        </xdr:cNvPr>
        <xdr:cNvSpPr txBox="1"/>
      </xdr:nvSpPr>
      <xdr:spPr>
        <a:xfrm>
          <a:off x="21075727"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581" name="n_2aveValue【消防施設】&#10;一人当たり面積">
          <a:extLst>
            <a:ext uri="{FF2B5EF4-FFF2-40B4-BE49-F238E27FC236}">
              <a16:creationId xmlns:a16="http://schemas.microsoft.com/office/drawing/2014/main" id="{00000000-0008-0000-0F00-000045020000}"/>
            </a:ext>
          </a:extLst>
        </xdr:cNvPr>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128288</xdr:rowOff>
    </xdr:from>
    <xdr:ext cx="469744" cy="259045"/>
    <xdr:sp macro="" textlink="">
      <xdr:nvSpPr>
        <xdr:cNvPr id="582" name="n_1mainValue【消防施設】&#10;一人当たり面積">
          <a:extLst>
            <a:ext uri="{FF2B5EF4-FFF2-40B4-BE49-F238E27FC236}">
              <a16:creationId xmlns:a16="http://schemas.microsoft.com/office/drawing/2014/main" id="{00000000-0008-0000-0F00-000046020000}"/>
            </a:ext>
          </a:extLst>
        </xdr:cNvPr>
        <xdr:cNvSpPr txBox="1"/>
      </xdr:nvSpPr>
      <xdr:spPr>
        <a:xfrm>
          <a:off x="21075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庁舎】&#10;有形固定資産減価償却率グラフ枠">
          <a:extLst>
            <a:ext uri="{FF2B5EF4-FFF2-40B4-BE49-F238E27FC236}">
              <a16:creationId xmlns:a16="http://schemas.microsoft.com/office/drawing/2014/main" id="{00000000-0008-0000-0F00-00005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09" name="【庁舎】&#10;有形固定資産減価償却率最小値テキスト">
          <a:extLst>
            <a:ext uri="{FF2B5EF4-FFF2-40B4-BE49-F238E27FC236}">
              <a16:creationId xmlns:a16="http://schemas.microsoft.com/office/drawing/2014/main" id="{00000000-0008-0000-0F00-000061020000}"/>
            </a:ext>
          </a:extLst>
        </xdr:cNvPr>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11" name="【庁舎】&#10;有形固定資産減価償却率最大値テキスト">
          <a:extLst>
            <a:ext uri="{FF2B5EF4-FFF2-40B4-BE49-F238E27FC236}">
              <a16:creationId xmlns:a16="http://schemas.microsoft.com/office/drawing/2014/main" id="{00000000-0008-0000-0F00-000063020000}"/>
            </a:ext>
          </a:extLst>
        </xdr:cNvPr>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613" name="【庁舎】&#10;有形固定資産減価償却率平均値テキスト">
          <a:extLst>
            <a:ext uri="{FF2B5EF4-FFF2-40B4-BE49-F238E27FC236}">
              <a16:creationId xmlns:a16="http://schemas.microsoft.com/office/drawing/2014/main" id="{00000000-0008-0000-0F00-000065020000}"/>
            </a:ext>
          </a:extLst>
        </xdr:cNvPr>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14" name="フローチャート: 判断 613">
          <a:extLst>
            <a:ext uri="{FF2B5EF4-FFF2-40B4-BE49-F238E27FC236}">
              <a16:creationId xmlns:a16="http://schemas.microsoft.com/office/drawing/2014/main" id="{00000000-0008-0000-0F00-000066020000}"/>
            </a:ext>
          </a:extLst>
        </xdr:cNvPr>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15" name="フローチャート: 判断 614">
          <a:extLst>
            <a:ext uri="{FF2B5EF4-FFF2-40B4-BE49-F238E27FC236}">
              <a16:creationId xmlns:a16="http://schemas.microsoft.com/office/drawing/2014/main" id="{00000000-0008-0000-0F00-000067020000}"/>
            </a:ext>
          </a:extLst>
        </xdr:cNvPr>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616" name="フローチャート: 判断 615">
          <a:extLst>
            <a:ext uri="{FF2B5EF4-FFF2-40B4-BE49-F238E27FC236}">
              <a16:creationId xmlns:a16="http://schemas.microsoft.com/office/drawing/2014/main" id="{00000000-0008-0000-0F00-000068020000}"/>
            </a:ext>
          </a:extLst>
        </xdr:cNvPr>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622" name="楕円 621">
          <a:extLst>
            <a:ext uri="{FF2B5EF4-FFF2-40B4-BE49-F238E27FC236}">
              <a16:creationId xmlns:a16="http://schemas.microsoft.com/office/drawing/2014/main" id="{00000000-0008-0000-0F00-00006E020000}"/>
            </a:ext>
          </a:extLst>
        </xdr:cNvPr>
        <xdr:cNvSpPr/>
      </xdr:nvSpPr>
      <xdr:spPr>
        <a:xfrm>
          <a:off x="162687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66239</xdr:rowOff>
    </xdr:from>
    <xdr:ext cx="405111" cy="259045"/>
    <xdr:sp macro="" textlink="">
      <xdr:nvSpPr>
        <xdr:cNvPr id="623" name="【庁舎】&#10;有形固定資産減価償却率該当値テキスト">
          <a:extLst>
            <a:ext uri="{FF2B5EF4-FFF2-40B4-BE49-F238E27FC236}">
              <a16:creationId xmlns:a16="http://schemas.microsoft.com/office/drawing/2014/main" id="{00000000-0008-0000-0F00-00006F020000}"/>
            </a:ext>
          </a:extLst>
        </xdr:cNvPr>
        <xdr:cNvSpPr txBox="1"/>
      </xdr:nvSpPr>
      <xdr:spPr>
        <a:xfrm>
          <a:off x="16357600" y="17725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38463</xdr:rowOff>
    </xdr:from>
    <xdr:to>
      <xdr:col>81</xdr:col>
      <xdr:colOff>101600</xdr:colOff>
      <xdr:row>104</xdr:row>
      <xdr:rowOff>140063</xdr:rowOff>
    </xdr:to>
    <xdr:sp macro="" textlink="">
      <xdr:nvSpPr>
        <xdr:cNvPr id="624" name="楕円 623">
          <a:extLst>
            <a:ext uri="{FF2B5EF4-FFF2-40B4-BE49-F238E27FC236}">
              <a16:creationId xmlns:a16="http://schemas.microsoft.com/office/drawing/2014/main" id="{00000000-0008-0000-0F00-000070020000}"/>
            </a:ext>
          </a:extLst>
        </xdr:cNvPr>
        <xdr:cNvSpPr/>
      </xdr:nvSpPr>
      <xdr:spPr>
        <a:xfrm>
          <a:off x="15430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89263</xdr:rowOff>
    </xdr:from>
    <xdr:to>
      <xdr:col>85</xdr:col>
      <xdr:colOff>127000</xdr:colOff>
      <xdr:row>104</xdr:row>
      <xdr:rowOff>94162</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5481300" y="1792006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157315</xdr:rowOff>
    </xdr:from>
    <xdr:ext cx="405111" cy="259045"/>
    <xdr:sp macro="" textlink="">
      <xdr:nvSpPr>
        <xdr:cNvPr id="626" name="n_1aveValue【庁舎】&#10;有形固定資産減価償却率">
          <a:extLst>
            <a:ext uri="{FF2B5EF4-FFF2-40B4-BE49-F238E27FC236}">
              <a16:creationId xmlns:a16="http://schemas.microsoft.com/office/drawing/2014/main" id="{00000000-0008-0000-0F00-000072020000}"/>
            </a:ext>
          </a:extLst>
        </xdr:cNvPr>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117401</xdr:rowOff>
    </xdr:from>
    <xdr:ext cx="405111" cy="259045"/>
    <xdr:sp macro="" textlink="">
      <xdr:nvSpPr>
        <xdr:cNvPr id="627" name="n_2aveValue【庁舎】&#10;有形固定資産減価償却率">
          <a:extLst>
            <a:ext uri="{FF2B5EF4-FFF2-40B4-BE49-F238E27FC236}">
              <a16:creationId xmlns:a16="http://schemas.microsoft.com/office/drawing/2014/main" id="{00000000-0008-0000-0F00-000073020000}"/>
            </a:ext>
          </a:extLst>
        </xdr:cNvPr>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156590</xdr:rowOff>
    </xdr:from>
    <xdr:ext cx="405111" cy="259045"/>
    <xdr:sp macro="" textlink="">
      <xdr:nvSpPr>
        <xdr:cNvPr id="628" name="n_1mainValue【庁舎】&#10;有形固定資産減価償却率">
          <a:extLst>
            <a:ext uri="{FF2B5EF4-FFF2-40B4-BE49-F238E27FC236}">
              <a16:creationId xmlns:a16="http://schemas.microsoft.com/office/drawing/2014/main" id="{00000000-0008-0000-0F00-000074020000}"/>
            </a:ext>
          </a:extLst>
        </xdr:cNvPr>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4" name="【庁舎】&#10;一人当たり面積グラフ枠">
          <a:extLst>
            <a:ext uri="{FF2B5EF4-FFF2-40B4-BE49-F238E27FC236}">
              <a16:creationId xmlns:a16="http://schemas.microsoft.com/office/drawing/2014/main" id="{00000000-0008-0000-0F00-00008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656" name="【庁舎】&#10;一人当たり面積最小値テキスト">
          <a:extLst>
            <a:ext uri="{FF2B5EF4-FFF2-40B4-BE49-F238E27FC236}">
              <a16:creationId xmlns:a16="http://schemas.microsoft.com/office/drawing/2014/main" id="{00000000-0008-0000-0F00-000090020000}"/>
            </a:ext>
          </a:extLst>
        </xdr:cNvPr>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58" name="【庁舎】&#10;一人当たり面積最大値テキスト">
          <a:extLst>
            <a:ext uri="{FF2B5EF4-FFF2-40B4-BE49-F238E27FC236}">
              <a16:creationId xmlns:a16="http://schemas.microsoft.com/office/drawing/2014/main" id="{00000000-0008-0000-0F00-000092020000}"/>
            </a:ext>
          </a:extLst>
        </xdr:cNvPr>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660" name="【庁舎】&#10;一人当たり面積平均値テキスト">
          <a:extLst>
            <a:ext uri="{FF2B5EF4-FFF2-40B4-BE49-F238E27FC236}">
              <a16:creationId xmlns:a16="http://schemas.microsoft.com/office/drawing/2014/main" id="{00000000-0008-0000-0F00-000094020000}"/>
            </a:ext>
          </a:extLst>
        </xdr:cNvPr>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76019</xdr:rowOff>
    </xdr:from>
    <xdr:to>
      <xdr:col>116</xdr:col>
      <xdr:colOff>114300</xdr:colOff>
      <xdr:row>104</xdr:row>
      <xdr:rowOff>6169</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221107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98896</xdr:rowOff>
    </xdr:from>
    <xdr:ext cx="469744" cy="259045"/>
    <xdr:sp macro="" textlink="">
      <xdr:nvSpPr>
        <xdr:cNvPr id="670" name="【庁舎】&#10;一人当たり面積該当値テキスト">
          <a:extLst>
            <a:ext uri="{FF2B5EF4-FFF2-40B4-BE49-F238E27FC236}">
              <a16:creationId xmlns:a16="http://schemas.microsoft.com/office/drawing/2014/main" id="{00000000-0008-0000-0F00-00009E020000}"/>
            </a:ext>
          </a:extLst>
        </xdr:cNvPr>
        <xdr:cNvSpPr txBox="1"/>
      </xdr:nvSpPr>
      <xdr:spPr>
        <a:xfrm>
          <a:off x="22199600" y="1758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141332</xdr:rowOff>
    </xdr:from>
    <xdr:to>
      <xdr:col>112</xdr:col>
      <xdr:colOff>38100</xdr:colOff>
      <xdr:row>104</xdr:row>
      <xdr:rowOff>71482</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21272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126819</xdr:rowOff>
    </xdr:from>
    <xdr:to>
      <xdr:col>116</xdr:col>
      <xdr:colOff>63500</xdr:colOff>
      <xdr:row>104</xdr:row>
      <xdr:rowOff>20682</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flipV="1">
          <a:off x="21323300" y="17786169"/>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673" name="n_1aveValue【庁舎】&#10;一人当たり面積">
          <a:extLst>
            <a:ext uri="{FF2B5EF4-FFF2-40B4-BE49-F238E27FC236}">
              <a16:creationId xmlns:a16="http://schemas.microsoft.com/office/drawing/2014/main" id="{00000000-0008-0000-0F00-0000A1020000}"/>
            </a:ext>
          </a:extLst>
        </xdr:cNvPr>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21063</xdr:rowOff>
    </xdr:from>
    <xdr:ext cx="469744" cy="259045"/>
    <xdr:sp macro="" textlink="">
      <xdr:nvSpPr>
        <xdr:cNvPr id="674" name="n_2aveValue【庁舎】&#10;一人当たり面積">
          <a:extLst>
            <a:ext uri="{FF2B5EF4-FFF2-40B4-BE49-F238E27FC236}">
              <a16:creationId xmlns:a16="http://schemas.microsoft.com/office/drawing/2014/main" id="{00000000-0008-0000-0F00-0000A2020000}"/>
            </a:ext>
          </a:extLst>
        </xdr:cNvPr>
        <xdr:cNvSpPr txBox="1"/>
      </xdr:nvSpPr>
      <xdr:spPr>
        <a:xfrm>
          <a:off x="20199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88009</xdr:rowOff>
    </xdr:from>
    <xdr:ext cx="469744" cy="259045"/>
    <xdr:sp macro="" textlink="">
      <xdr:nvSpPr>
        <xdr:cNvPr id="675" name="n_1mainValue【庁舎】&#10;一人当たり面積">
          <a:extLst>
            <a:ext uri="{FF2B5EF4-FFF2-40B4-BE49-F238E27FC236}">
              <a16:creationId xmlns:a16="http://schemas.microsoft.com/office/drawing/2014/main" id="{00000000-0008-0000-0F00-0000A3020000}"/>
            </a:ext>
          </a:extLst>
        </xdr:cNvPr>
        <xdr:cNvSpPr txBox="1"/>
      </xdr:nvSpPr>
      <xdr:spPr>
        <a:xfrm>
          <a:off x="21075727" y="1757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　類似団体と比較して特に有形固定資産減価償却率が高くなっている施設は、「保健センター・保健所」であり、特に低くなっている施設は「消防施設」である。</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「保健センター・保健所」については、建築から</a:t>
          </a:r>
          <a:r>
            <a:rPr lang="en-US" altLang="ja-JP" sz="1100" b="0" i="0" u="none" strike="noStrike" baseline="0">
              <a:solidFill>
                <a:schemeClr val="dk1"/>
              </a:solidFill>
              <a:latin typeface="+mn-lt"/>
              <a:ea typeface="+mn-ea"/>
              <a:cs typeface="+mn-cs"/>
            </a:rPr>
            <a:t>20</a:t>
          </a:r>
          <a:r>
            <a:rPr lang="ja-JP" altLang="en-US" sz="1100" b="0" i="0" u="none" strike="noStrike" baseline="0">
              <a:solidFill>
                <a:schemeClr val="dk1"/>
              </a:solidFill>
              <a:latin typeface="+mn-lt"/>
              <a:ea typeface="+mn-ea"/>
              <a:cs typeface="+mn-cs"/>
            </a:rPr>
            <a:t>年以上経過した施設が多く老朽化が進んでいることが要因である。今後は、個別施設計画に基づき施設の大規模改修を行うなど老朽化対策に取り組んでいくこととしている。</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「消防施設」については、老朽化していた消防本庁舎、各地域の分署を計画的に改築を進めているため、有形固定資産減価償却率が低くなっている。</a:t>
          </a:r>
          <a:endParaRPr lang="en-US" altLang="ja-JP" sz="1100" b="0" i="0" u="none" strike="noStrike" baseline="0">
            <a:solidFill>
              <a:schemeClr val="dk1"/>
            </a:solidFill>
            <a:latin typeface="+mn-lt"/>
            <a:ea typeface="+mn-ea"/>
            <a:cs typeface="+mn-cs"/>
          </a:endParaRPr>
        </a:p>
        <a:p>
          <a:r>
            <a:rPr lang="ja-JP" altLang="en-US" sz="1100" b="0" i="0" u="none" strike="noStrike" baseline="0">
              <a:solidFill>
                <a:schemeClr val="dk1"/>
              </a:solidFill>
              <a:latin typeface="+mn-lt"/>
              <a:ea typeface="+mn-ea"/>
              <a:cs typeface="+mn-cs"/>
            </a:rPr>
            <a:t>　住民一人あたりの面積については、「体育館・プール」「福祉施設」「消防施設」が類似団体と比較し特に高くなっている。「消防施設」については、本市の広大な面積を管理するには８地域それぞれに施設が必要となるため統廃合が難しいが、「体育館・プール」「福祉施設」については、公共施設等総合管理計画による集約化・廃止などを進めていく。「図書館」の有形固定資産減価償却率が平成</a:t>
          </a:r>
          <a:r>
            <a:rPr lang="en-US" altLang="ja-JP" sz="1100" b="0" i="0" u="none" strike="noStrike" baseline="0">
              <a:solidFill>
                <a:schemeClr val="dk1"/>
              </a:solidFill>
              <a:latin typeface="+mn-lt"/>
              <a:ea typeface="+mn-ea"/>
              <a:cs typeface="+mn-cs"/>
            </a:rPr>
            <a:t>28</a:t>
          </a:r>
          <a:r>
            <a:rPr lang="ja-JP" altLang="en-US" sz="1100" b="0" i="0" u="none" strike="noStrike" baseline="0">
              <a:solidFill>
                <a:schemeClr val="dk1"/>
              </a:solidFill>
              <a:latin typeface="+mn-lt"/>
              <a:ea typeface="+mn-ea"/>
              <a:cs typeface="+mn-cs"/>
            </a:rPr>
            <a:t>年度から平成</a:t>
          </a:r>
          <a:r>
            <a:rPr lang="en-US" altLang="ja-JP" sz="1100" b="0" i="0" u="none" strike="noStrike" baseline="0">
              <a:solidFill>
                <a:schemeClr val="dk1"/>
              </a:solidFill>
              <a:latin typeface="+mn-lt"/>
              <a:ea typeface="+mn-ea"/>
              <a:cs typeface="+mn-cs"/>
            </a:rPr>
            <a:t>29</a:t>
          </a:r>
          <a:r>
            <a:rPr lang="ja-JP" altLang="en-US" sz="1100" b="0" i="0" u="none" strike="noStrike" baseline="0">
              <a:solidFill>
                <a:schemeClr val="dk1"/>
              </a:solidFill>
              <a:latin typeface="+mn-lt"/>
              <a:ea typeface="+mn-ea"/>
              <a:cs typeface="+mn-cs"/>
            </a:rPr>
            <a:t>年度にかけて大きく上昇しているが、平成</a:t>
          </a:r>
          <a:r>
            <a:rPr lang="en-US" altLang="ja-JP" sz="1100" b="0" i="0" u="none" strike="noStrike" baseline="0">
              <a:solidFill>
                <a:schemeClr val="dk1"/>
              </a:solidFill>
              <a:latin typeface="+mn-lt"/>
              <a:ea typeface="+mn-ea"/>
              <a:cs typeface="+mn-cs"/>
            </a:rPr>
            <a:t>29</a:t>
          </a:r>
          <a:r>
            <a:rPr lang="ja-JP" altLang="en-US" sz="1100" b="0" i="0" u="none" strike="noStrike" baseline="0">
              <a:solidFill>
                <a:schemeClr val="dk1"/>
              </a:solidFill>
              <a:latin typeface="+mn-lt"/>
              <a:ea typeface="+mn-ea"/>
              <a:cs typeface="+mn-cs"/>
            </a:rPr>
            <a:t>年度について計上数値に誤りがあり、本来は平成</a:t>
          </a:r>
          <a:r>
            <a:rPr lang="en-US" altLang="ja-JP" sz="1100" b="0" i="0" u="none" strike="noStrike" baseline="0">
              <a:solidFill>
                <a:schemeClr val="dk1"/>
              </a:solidFill>
              <a:latin typeface="+mn-lt"/>
              <a:ea typeface="+mn-ea"/>
              <a:cs typeface="+mn-cs"/>
            </a:rPr>
            <a:t>28</a:t>
          </a:r>
          <a:r>
            <a:rPr lang="ja-JP" altLang="en-US" sz="1100" b="0" i="0" u="none" strike="noStrike" baseline="0">
              <a:solidFill>
                <a:schemeClr val="dk1"/>
              </a:solidFill>
              <a:latin typeface="+mn-lt"/>
              <a:ea typeface="+mn-ea"/>
              <a:cs typeface="+mn-cs"/>
            </a:rPr>
            <a:t>年度と同程度（</a:t>
          </a:r>
          <a:r>
            <a:rPr lang="en-US" altLang="ja-JP" sz="1100" b="0" i="0" u="none" strike="noStrike" baseline="0">
              <a:solidFill>
                <a:schemeClr val="dk1"/>
              </a:solidFill>
              <a:latin typeface="+mn-lt"/>
              <a:ea typeface="+mn-ea"/>
              <a:cs typeface="+mn-cs"/>
            </a:rPr>
            <a:t>47.3%</a:t>
          </a:r>
          <a:r>
            <a:rPr lang="ja-JP" altLang="en-US" sz="1100" b="0" i="0" u="none" strike="noStrike" baseline="0">
              <a:solidFill>
                <a:schemeClr val="dk1"/>
              </a:solidFill>
              <a:latin typeface="+mn-lt"/>
              <a:ea typeface="+mn-ea"/>
              <a:cs typeface="+mn-cs"/>
            </a:rPr>
            <a:t>）となる。</a:t>
          </a:r>
          <a:endParaRPr lang="en-US" altLang="ja-JP" sz="1100" b="0" i="0" u="none" strike="noStrike" baseline="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秋田県由利本荘市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78,505
78,245
1,209.59
55,589,459
53,115,978
2,085,909
28,756,532
70,950,312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前年度</a:t>
          </a:r>
          <a:r>
            <a:rPr kumimoji="1" lang="ja-JP" altLang="en-US" sz="1100">
              <a:solidFill>
                <a:schemeClr val="tx1"/>
              </a:solidFill>
              <a:effectLst/>
              <a:latin typeface="+mn-lt"/>
              <a:ea typeface="+mn-ea"/>
              <a:cs typeface="+mn-cs"/>
            </a:rPr>
            <a:t>と</a:t>
          </a:r>
          <a:r>
            <a:rPr kumimoji="1" lang="ja-JP" altLang="ja-JP" sz="1100">
              <a:solidFill>
                <a:schemeClr val="tx1"/>
              </a:solidFill>
              <a:effectLst/>
              <a:latin typeface="+mn-lt"/>
              <a:ea typeface="+mn-ea"/>
              <a:cs typeface="+mn-cs"/>
            </a:rPr>
            <a:t>同</a:t>
          </a:r>
          <a:r>
            <a:rPr kumimoji="1" lang="ja-JP" altLang="en-US" sz="1100">
              <a:solidFill>
                <a:schemeClr val="tx1"/>
              </a:solidFill>
              <a:effectLst/>
              <a:latin typeface="+mn-lt"/>
              <a:ea typeface="+mn-ea"/>
              <a:cs typeface="+mn-cs"/>
            </a:rPr>
            <a:t>指数</a:t>
          </a:r>
          <a:r>
            <a:rPr kumimoji="1" lang="ja-JP" altLang="ja-JP" sz="1100">
              <a:solidFill>
                <a:schemeClr val="tx1"/>
              </a:solidFill>
              <a:effectLst/>
              <a:latin typeface="+mn-lt"/>
              <a:ea typeface="+mn-ea"/>
              <a:cs typeface="+mn-cs"/>
            </a:rPr>
            <a:t>の０．３３となっている。これは、類似団体平均</a:t>
          </a:r>
          <a:r>
            <a:rPr kumimoji="1" lang="ja-JP" altLang="en-US" sz="1100">
              <a:solidFill>
                <a:schemeClr val="tx1"/>
              </a:solidFill>
              <a:effectLst/>
              <a:latin typeface="+mn-lt"/>
              <a:ea typeface="+mn-ea"/>
              <a:cs typeface="+mn-cs"/>
            </a:rPr>
            <a:t>・全国平均</a:t>
          </a:r>
          <a:r>
            <a:rPr kumimoji="1" lang="ja-JP" altLang="ja-JP" sz="1100">
              <a:solidFill>
                <a:schemeClr val="tx1"/>
              </a:solidFill>
              <a:effectLst/>
              <a:latin typeface="+mn-lt"/>
              <a:ea typeface="+mn-ea"/>
              <a:cs typeface="+mn-cs"/>
            </a:rPr>
            <a:t>を０．１</a:t>
          </a:r>
          <a:r>
            <a:rPr kumimoji="1" lang="ja-JP" altLang="en-US" sz="1100">
              <a:solidFill>
                <a:schemeClr val="tx1"/>
              </a:solidFill>
              <a:effectLst/>
              <a:latin typeface="+mn-lt"/>
              <a:ea typeface="+mn-ea"/>
              <a:cs typeface="+mn-cs"/>
            </a:rPr>
            <a:t>８</a:t>
          </a:r>
          <a:r>
            <a:rPr kumimoji="1" lang="ja-JP" altLang="ja-JP" sz="1100">
              <a:solidFill>
                <a:schemeClr val="tx1"/>
              </a:solidFill>
              <a:effectLst/>
              <a:latin typeface="+mn-lt"/>
              <a:ea typeface="+mn-ea"/>
              <a:cs typeface="+mn-cs"/>
            </a:rPr>
            <a:t>ポイント下回り、秋田県平均を０．０</a:t>
          </a:r>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ポイント上回っている。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本市の面積は、１，２０９．５９平方キロメートルと行政サービスの範囲が広いことから</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行政コストを多く要している。また、第１次産業の就業割合が平成２７年国勢調査で１１．２％と高く、農家等所得は気象条件や市場価格等の影響を受けやすく、税収の増加は見込めない状況であることから、自主財源比率が低く、類似団体の平均値を大きく下回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今後、歳入では</a:t>
          </a:r>
          <a:r>
            <a:rPr kumimoji="1" lang="ja-JP" altLang="en-US" sz="1100">
              <a:solidFill>
                <a:schemeClr val="tx1"/>
              </a:solidFill>
              <a:effectLst/>
              <a:latin typeface="+mn-lt"/>
              <a:ea typeface="+mn-ea"/>
              <a:cs typeface="+mn-cs"/>
            </a:rPr>
            <a:t>電子部品等の製造業で税収の増加が見込める。また、産業</a:t>
          </a:r>
          <a:r>
            <a:rPr kumimoji="1" lang="ja-JP" altLang="ja-JP" sz="1100">
              <a:solidFill>
                <a:schemeClr val="tx1"/>
              </a:solidFill>
              <a:effectLst/>
              <a:latin typeface="+mn-lt"/>
              <a:ea typeface="+mn-ea"/>
              <a:cs typeface="+mn-cs"/>
            </a:rPr>
            <a:t>振興や移住定住の促進、徴収率の向上等による税収増加に、歳出では公共施設等総合管理計画に則った公共施設の適正な配置による維持管理費の削減</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に努め、財政基盤の強化を図っていく。</a:t>
          </a:r>
          <a:endParaRPr lang="ja-JP" altLang="ja-JP" sz="1400">
            <a:solidFill>
              <a:schemeClr val="tx1"/>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43</xdr:row>
      <xdr:rowOff>155575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43</xdr:row>
      <xdr:rowOff>155575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退職手当組合負担金等の減により人件費等</a:t>
          </a:r>
          <a:r>
            <a:rPr kumimoji="1" lang="ja-JP" altLang="ja-JP" sz="1100">
              <a:solidFill>
                <a:schemeClr val="tx1"/>
              </a:solidFill>
              <a:effectLst/>
              <a:latin typeface="+mn-lt"/>
              <a:ea typeface="+mn-ea"/>
              <a:cs typeface="+mn-cs"/>
            </a:rPr>
            <a:t>が減となったが、普通交付税及び臨時財政対策債</a:t>
          </a:r>
          <a:r>
            <a:rPr kumimoji="1" lang="ja-JP" altLang="en-US" sz="1100">
              <a:solidFill>
                <a:schemeClr val="tx1"/>
              </a:solidFill>
              <a:effectLst/>
              <a:latin typeface="+mn-lt"/>
              <a:ea typeface="+mn-ea"/>
              <a:cs typeface="+mn-cs"/>
            </a:rPr>
            <a:t>が</a:t>
          </a:r>
          <a:r>
            <a:rPr kumimoji="1" lang="ja-JP" altLang="ja-JP" sz="1100">
              <a:solidFill>
                <a:schemeClr val="tx1"/>
              </a:solidFill>
              <a:effectLst/>
              <a:latin typeface="+mn-lt"/>
              <a:ea typeface="+mn-ea"/>
              <a:cs typeface="+mn-cs"/>
            </a:rPr>
            <a:t>大幅な減となったことにより、経常収支比率は９</a:t>
          </a:r>
          <a:r>
            <a:rPr kumimoji="1" lang="ja-JP" altLang="en-US" sz="1100">
              <a:solidFill>
                <a:schemeClr val="tx1"/>
              </a:solidFill>
              <a:effectLst/>
              <a:latin typeface="+mn-lt"/>
              <a:ea typeface="+mn-ea"/>
              <a:cs typeface="+mn-cs"/>
            </a:rPr>
            <a:t>４．６</a:t>
          </a:r>
          <a:r>
            <a:rPr kumimoji="1" lang="ja-JP" altLang="ja-JP" sz="1100">
              <a:solidFill>
                <a:schemeClr val="tx1"/>
              </a:solidFill>
              <a:effectLst/>
              <a:latin typeface="+mn-lt"/>
              <a:ea typeface="+mn-ea"/>
              <a:cs typeface="+mn-cs"/>
            </a:rPr>
            <a:t>％、前年度比</a:t>
          </a:r>
          <a:r>
            <a:rPr kumimoji="1" lang="ja-JP" altLang="en-US" sz="1100">
              <a:solidFill>
                <a:schemeClr val="tx1"/>
              </a:solidFill>
              <a:effectLst/>
              <a:latin typeface="+mn-lt"/>
              <a:ea typeface="+mn-ea"/>
              <a:cs typeface="+mn-cs"/>
            </a:rPr>
            <a:t>３．７</a:t>
          </a:r>
          <a:r>
            <a:rPr kumimoji="1" lang="ja-JP" altLang="ja-JP" sz="1100">
              <a:solidFill>
                <a:schemeClr val="tx1"/>
              </a:solidFill>
              <a:effectLst/>
              <a:latin typeface="+mn-lt"/>
              <a:ea typeface="+mn-ea"/>
              <a:cs typeface="+mn-cs"/>
            </a:rPr>
            <a:t>ポイントの増となっている。これは、類似団体平均</a:t>
          </a:r>
          <a:r>
            <a:rPr kumimoji="1" lang="ja-JP" altLang="en-US" sz="1100">
              <a:solidFill>
                <a:schemeClr val="tx1"/>
              </a:solidFill>
              <a:effectLst/>
              <a:latin typeface="+mn-lt"/>
              <a:ea typeface="+mn-ea"/>
              <a:cs typeface="+mn-cs"/>
            </a:rPr>
            <a:t>・秋田県平均</a:t>
          </a:r>
          <a:r>
            <a:rPr kumimoji="1" lang="ja-JP" altLang="ja-JP" sz="1100">
              <a:solidFill>
                <a:schemeClr val="tx1"/>
              </a:solidFill>
              <a:effectLst/>
              <a:latin typeface="+mn-lt"/>
              <a:ea typeface="+mn-ea"/>
              <a:cs typeface="+mn-cs"/>
            </a:rPr>
            <a:t>を</a:t>
          </a:r>
          <a:r>
            <a:rPr kumimoji="1" lang="ja-JP" altLang="en-US" sz="1100">
              <a:solidFill>
                <a:schemeClr val="tx1"/>
              </a:solidFill>
              <a:effectLst/>
              <a:latin typeface="+mn-lt"/>
              <a:ea typeface="+mn-ea"/>
              <a:cs typeface="+mn-cs"/>
            </a:rPr>
            <a:t>３．１</a:t>
          </a:r>
          <a:r>
            <a:rPr kumimoji="1" lang="ja-JP" altLang="ja-JP" sz="1100">
              <a:solidFill>
                <a:schemeClr val="tx1"/>
              </a:solidFill>
              <a:effectLst/>
              <a:latin typeface="+mn-lt"/>
              <a:ea typeface="+mn-ea"/>
              <a:cs typeface="+mn-cs"/>
            </a:rPr>
            <a:t>ポイント、全国平均を</a:t>
          </a:r>
          <a:r>
            <a:rPr kumimoji="1" lang="ja-JP" altLang="en-US" sz="1100">
              <a:solidFill>
                <a:schemeClr val="tx1"/>
              </a:solidFill>
              <a:effectLst/>
              <a:latin typeface="+mn-lt"/>
              <a:ea typeface="+mn-ea"/>
              <a:cs typeface="+mn-cs"/>
            </a:rPr>
            <a:t>１．８</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上</a:t>
          </a:r>
          <a:r>
            <a:rPr kumimoji="1" lang="ja-JP" altLang="ja-JP" sz="1100">
              <a:solidFill>
                <a:schemeClr val="tx1"/>
              </a:solidFill>
              <a:effectLst/>
              <a:latin typeface="+mn-lt"/>
              <a:ea typeface="+mn-ea"/>
              <a:cs typeface="+mn-cs"/>
            </a:rPr>
            <a:t>回っている。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今後も</a:t>
          </a:r>
          <a:r>
            <a:rPr kumimoji="1" lang="ja-JP" altLang="ja-JP" sz="1100">
              <a:solidFill>
                <a:schemeClr val="tx1"/>
              </a:solidFill>
              <a:effectLst/>
              <a:latin typeface="+mn-lt"/>
              <a:ea typeface="+mn-ea"/>
              <a:cs typeface="+mn-cs"/>
            </a:rPr>
            <a:t>合併算定替の段階的な縮減によ</a:t>
          </a:r>
          <a:r>
            <a:rPr kumimoji="1" lang="ja-JP" altLang="en-US" sz="1100">
              <a:solidFill>
                <a:schemeClr val="tx1"/>
              </a:solidFill>
              <a:effectLst/>
              <a:latin typeface="+mn-lt"/>
              <a:ea typeface="+mn-ea"/>
              <a:cs typeface="+mn-cs"/>
            </a:rPr>
            <a:t>り</a:t>
          </a:r>
          <a:r>
            <a:rPr kumimoji="1" lang="ja-JP" altLang="ja-JP" sz="1100">
              <a:solidFill>
                <a:schemeClr val="tx1"/>
              </a:solidFill>
              <a:effectLst/>
              <a:latin typeface="+mn-lt"/>
              <a:ea typeface="+mn-ea"/>
              <a:cs typeface="+mn-cs"/>
            </a:rPr>
            <a:t>普通交付税の減が</a:t>
          </a:r>
          <a:r>
            <a:rPr kumimoji="1" lang="ja-JP" altLang="en-US" sz="1100">
              <a:solidFill>
                <a:schemeClr val="tx1"/>
              </a:solidFill>
              <a:effectLst/>
              <a:latin typeface="+mn-lt"/>
              <a:ea typeface="+mn-ea"/>
              <a:cs typeface="+mn-cs"/>
            </a:rPr>
            <a:t>見込まれるため</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地方債</a:t>
          </a:r>
          <a:r>
            <a:rPr kumimoji="1" lang="ja-JP" altLang="ja-JP" sz="1100">
              <a:solidFill>
                <a:schemeClr val="tx1"/>
              </a:solidFill>
              <a:effectLst/>
              <a:latin typeface="+mn-lt"/>
              <a:ea typeface="+mn-ea"/>
              <a:cs typeface="+mn-cs"/>
            </a:rPr>
            <a:t>の繰上償還、公共施設管理の合理化等による維持管理費の削減等、経常経費の抜本的な見直しを図り、比率が悪化しないよう財政構造の改善に努める。</a:t>
          </a:r>
          <a:endParaRPr lang="ja-JP" altLang="ja-JP" sz="1400">
            <a:solidFill>
              <a:schemeClr val="tx1"/>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65</xdr:row>
      <xdr:rowOff>20744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67390"/>
          <a:ext cx="8382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63</xdr:row>
      <xdr:rowOff>66040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72261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62</xdr:row>
      <xdr:rowOff>116840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72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116840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6743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141394</xdr:rowOff>
    </xdr:from>
    <xdr:to>
      <xdr:col>23</xdr:col>
      <xdr:colOff>184150</xdr:colOff>
      <xdr:row>65</xdr:row>
      <xdr:rowOff>71544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113471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8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101617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128287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支所解体事業の皆減等により</a:t>
          </a:r>
          <a:r>
            <a:rPr kumimoji="1" lang="ja-JP" altLang="ja-JP" sz="1100">
              <a:solidFill>
                <a:schemeClr val="tx1"/>
              </a:solidFill>
              <a:effectLst/>
              <a:latin typeface="+mn-lt"/>
              <a:ea typeface="+mn-ea"/>
              <a:cs typeface="+mn-cs"/>
            </a:rPr>
            <a:t>物件費</a:t>
          </a:r>
          <a:r>
            <a:rPr kumimoji="1" lang="ja-JP" altLang="en-US" sz="1100">
              <a:solidFill>
                <a:schemeClr val="tx1"/>
              </a:solidFill>
              <a:effectLst/>
              <a:latin typeface="+mn-lt"/>
              <a:ea typeface="+mn-ea"/>
              <a:cs typeface="+mn-cs"/>
            </a:rPr>
            <a:t>は減となったが、除排雪費の</a:t>
          </a:r>
          <a:r>
            <a:rPr kumimoji="1" lang="ja-JP" altLang="ja-JP" sz="1100">
              <a:solidFill>
                <a:schemeClr val="tx1"/>
              </a:solidFill>
              <a:effectLst/>
              <a:latin typeface="+mn-lt"/>
              <a:ea typeface="+mn-ea"/>
              <a:cs typeface="+mn-cs"/>
            </a:rPr>
            <a:t>増</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により、前年度より</a:t>
          </a:r>
          <a:r>
            <a:rPr kumimoji="1" lang="ja-JP" altLang="en-US" sz="1100">
              <a:solidFill>
                <a:schemeClr val="tx1"/>
              </a:solidFill>
              <a:effectLst/>
              <a:latin typeface="+mn-lt"/>
              <a:ea typeface="+mn-ea"/>
              <a:cs typeface="+mn-cs"/>
            </a:rPr>
            <a:t>９，０７３</a:t>
          </a:r>
          <a:r>
            <a:rPr kumimoji="1" lang="ja-JP" altLang="ja-JP" sz="1100">
              <a:solidFill>
                <a:schemeClr val="tx1"/>
              </a:solidFill>
              <a:effectLst/>
              <a:latin typeface="+mn-lt"/>
              <a:ea typeface="+mn-ea"/>
              <a:cs typeface="+mn-cs"/>
            </a:rPr>
            <a:t>円増の</a:t>
          </a:r>
          <a:r>
            <a:rPr kumimoji="1" lang="ja-JP" altLang="en-US" sz="1100">
              <a:solidFill>
                <a:schemeClr val="tx1"/>
              </a:solidFill>
              <a:effectLst/>
              <a:latin typeface="+mn-lt"/>
              <a:ea typeface="+mn-ea"/>
              <a:cs typeface="+mn-cs"/>
            </a:rPr>
            <a:t>１８６，８１７</a:t>
          </a:r>
          <a:r>
            <a:rPr kumimoji="1" lang="ja-JP" altLang="ja-JP" sz="1100">
              <a:solidFill>
                <a:schemeClr val="tx1"/>
              </a:solidFill>
              <a:effectLst/>
              <a:latin typeface="+mn-lt"/>
              <a:ea typeface="+mn-ea"/>
              <a:cs typeface="+mn-cs"/>
            </a:rPr>
            <a:t>円となっている。これは、類似団体平均を</a:t>
          </a:r>
          <a:r>
            <a:rPr kumimoji="1" lang="ja-JP" altLang="en-US" sz="1100">
              <a:solidFill>
                <a:schemeClr val="tx1"/>
              </a:solidFill>
              <a:effectLst/>
              <a:latin typeface="+mn-lt"/>
              <a:ea typeface="+mn-ea"/>
              <a:cs typeface="+mn-cs"/>
            </a:rPr>
            <a:t>４８，８１９</a:t>
          </a:r>
          <a:r>
            <a:rPr kumimoji="1" lang="ja-JP" altLang="ja-JP" sz="1100">
              <a:solidFill>
                <a:schemeClr val="tx1"/>
              </a:solidFill>
              <a:effectLst/>
              <a:latin typeface="+mn-lt"/>
              <a:ea typeface="+mn-ea"/>
              <a:cs typeface="+mn-cs"/>
            </a:rPr>
            <a:t>円、全国平均を</a:t>
          </a:r>
          <a:r>
            <a:rPr kumimoji="1" lang="ja-JP" altLang="en-US" sz="1100">
              <a:solidFill>
                <a:schemeClr val="tx1"/>
              </a:solidFill>
              <a:effectLst/>
              <a:latin typeface="+mn-lt"/>
              <a:ea typeface="+mn-ea"/>
              <a:cs typeface="+mn-cs"/>
            </a:rPr>
            <a:t>５５，１６３</a:t>
          </a:r>
          <a:r>
            <a:rPr kumimoji="1" lang="ja-JP" altLang="ja-JP" sz="1100">
              <a:solidFill>
                <a:schemeClr val="tx1"/>
              </a:solidFill>
              <a:effectLst/>
              <a:latin typeface="+mn-lt"/>
              <a:ea typeface="+mn-ea"/>
              <a:cs typeface="+mn-cs"/>
            </a:rPr>
            <a:t>円、秋田県平均を</a:t>
          </a:r>
          <a:r>
            <a:rPr kumimoji="1" lang="ja-JP" altLang="en-US" sz="1100">
              <a:solidFill>
                <a:schemeClr val="tx1"/>
              </a:solidFill>
              <a:effectLst/>
              <a:latin typeface="+mn-lt"/>
              <a:ea typeface="+mn-ea"/>
              <a:cs typeface="+mn-cs"/>
            </a:rPr>
            <a:t>２９，１４１円</a:t>
          </a:r>
          <a:r>
            <a:rPr kumimoji="1" lang="ja-JP" altLang="ja-JP" sz="1100">
              <a:solidFill>
                <a:schemeClr val="tx1"/>
              </a:solidFill>
              <a:effectLst/>
              <a:latin typeface="+mn-lt"/>
              <a:ea typeface="+mn-ea"/>
              <a:cs typeface="+mn-cs"/>
            </a:rPr>
            <a:t>上回っている。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面積が広大で行政サービスの範囲が広</a:t>
          </a:r>
          <a:r>
            <a:rPr kumimoji="1" lang="ja-JP" altLang="en-US" sz="1100">
              <a:solidFill>
                <a:schemeClr val="tx1"/>
              </a:solidFill>
              <a:effectLst/>
              <a:latin typeface="+mn-lt"/>
              <a:ea typeface="+mn-ea"/>
              <a:cs typeface="+mn-cs"/>
            </a:rPr>
            <a:t>く</a:t>
          </a:r>
          <a:r>
            <a:rPr kumimoji="1" lang="ja-JP" altLang="ja-JP" sz="1100">
              <a:solidFill>
                <a:schemeClr val="tx1"/>
              </a:solidFill>
              <a:effectLst/>
              <a:latin typeface="+mn-lt"/>
              <a:ea typeface="+mn-ea"/>
              <a:cs typeface="+mn-cs"/>
            </a:rPr>
            <a:t>多くの施設を有していることから、職員数も多く、維持管理経費も</a:t>
          </a:r>
          <a:r>
            <a:rPr kumimoji="1" lang="ja-JP" altLang="en-US" sz="1100">
              <a:solidFill>
                <a:schemeClr val="tx1"/>
              </a:solidFill>
              <a:effectLst/>
              <a:latin typeface="+mn-lt"/>
              <a:ea typeface="+mn-ea"/>
              <a:cs typeface="+mn-cs"/>
            </a:rPr>
            <a:t>多額と</a:t>
          </a:r>
          <a:r>
            <a:rPr kumimoji="1" lang="ja-JP" altLang="ja-JP" sz="1100">
              <a:solidFill>
                <a:schemeClr val="tx1"/>
              </a:solidFill>
              <a:effectLst/>
              <a:latin typeface="+mn-lt"/>
              <a:ea typeface="+mn-ea"/>
              <a:cs typeface="+mn-cs"/>
            </a:rPr>
            <a:t>なっている。また、除排雪に要する経費が大きいこと等により、未だ類似団体平均を大きく上回って</a:t>
          </a:r>
          <a:r>
            <a:rPr kumimoji="1" lang="ja-JP" altLang="en-US" sz="1100">
              <a:solidFill>
                <a:schemeClr val="tx1"/>
              </a:solidFill>
              <a:effectLst/>
              <a:latin typeface="+mn-lt"/>
              <a:ea typeface="+mn-ea"/>
              <a:cs typeface="+mn-cs"/>
            </a:rPr>
            <a:t>推移して</a:t>
          </a:r>
          <a:r>
            <a:rPr kumimoji="1" lang="ja-JP" altLang="ja-JP" sz="1100">
              <a:solidFill>
                <a:schemeClr val="tx1"/>
              </a:solidFill>
              <a:effectLst/>
              <a:latin typeface="+mn-lt"/>
              <a:ea typeface="+mn-ea"/>
              <a:cs typeface="+mn-cs"/>
            </a:rPr>
            <a:t>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今後、公共施設等総合管理計画に則った公共施設の適正配置、事務事業の統合・効率化を進めるとともに、業務量に応じた職員の適正配置により経費の削減を図っていく。</a:t>
          </a:r>
          <a:endParaRPr lang="ja-JP" altLang="ja-JP" sz="1400">
            <a:solidFill>
              <a:schemeClr val="tx1"/>
            </a:solidFill>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83454</xdr:rowOff>
    </xdr:from>
    <xdr:to>
      <xdr:col>23</xdr:col>
      <xdr:colOff>133350</xdr:colOff>
      <xdr:row>86</xdr:row>
      <xdr:rowOff>156431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828154"/>
          <a:ext cx="838200" cy="7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72390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02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33739</xdr:rowOff>
    </xdr:from>
    <xdr:to>
      <xdr:col>19</xdr:col>
      <xdr:colOff>133350</xdr:colOff>
      <xdr:row>86</xdr:row>
      <xdr:rowOff>83454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778439"/>
          <a:ext cx="889000" cy="4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132628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9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33739</xdr:rowOff>
    </xdr:from>
    <xdr:to>
      <xdr:col>15</xdr:col>
      <xdr:colOff>82550</xdr:colOff>
      <xdr:row>86</xdr:row>
      <xdr:rowOff>62984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778439"/>
          <a:ext cx="889000" cy="2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52872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40559</xdr:rowOff>
    </xdr:from>
    <xdr:to>
      <xdr:col>11</xdr:col>
      <xdr:colOff>31750</xdr:colOff>
      <xdr:row>86</xdr:row>
      <xdr:rowOff>62984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785259"/>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33430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25508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105631</xdr:rowOff>
    </xdr:from>
    <xdr:to>
      <xdr:col>23</xdr:col>
      <xdr:colOff>184150</xdr:colOff>
      <xdr:row>87</xdr:row>
      <xdr:rowOff>35781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85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77708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82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32654</xdr:rowOff>
    </xdr:from>
    <xdr:to>
      <xdr:col>19</xdr:col>
      <xdr:colOff>184150</xdr:colOff>
      <xdr:row>86</xdr:row>
      <xdr:rowOff>134254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77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119031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863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154389</xdr:rowOff>
    </xdr:from>
    <xdr:to>
      <xdr:col>15</xdr:col>
      <xdr:colOff>133350</xdr:colOff>
      <xdr:row>86</xdr:row>
      <xdr:rowOff>84539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72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69316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81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12184</xdr:rowOff>
    </xdr:from>
    <xdr:to>
      <xdr:col>11</xdr:col>
      <xdr:colOff>82550</xdr:colOff>
      <xdr:row>86</xdr:row>
      <xdr:rowOff>113784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7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98561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84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161209</xdr:rowOff>
    </xdr:from>
    <xdr:to>
      <xdr:col>7</xdr:col>
      <xdr:colOff>31750</xdr:colOff>
      <xdr:row>86</xdr:row>
      <xdr:rowOff>91359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73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76136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82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a:effectLst/>
            </a:rPr>
            <a:t>※</a:t>
          </a:r>
          <a:r>
            <a:rPr lang="ja-JP" altLang="en-US">
              <a:effectLst/>
            </a:rPr>
            <a:t>平成２９年度数値は、平成３１年１月末時点において未公表のため平成２８年度数値と同じものとなっております。</a:t>
          </a:r>
          <a:endParaRPr lang="en-US" altLang="ja-JP">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前年度より０．１ポイント減の９６．６となっている。これは、類似団体平均を１．５ポイント、全国市平均を２．５ポイント下回っている。</a:t>
          </a:r>
          <a:endParaRPr lang="ja-JP" altLang="ja-JP" sz="1400">
            <a:effectLst/>
          </a:endParaRPr>
        </a:p>
        <a:p>
          <a:r>
            <a:rPr kumimoji="1" lang="ja-JP" altLang="ja-JP" sz="1100">
              <a:solidFill>
                <a:schemeClr val="dk1"/>
              </a:solidFill>
              <a:effectLst/>
              <a:latin typeface="+mn-lt"/>
              <a:ea typeface="+mn-ea"/>
              <a:cs typeface="+mn-cs"/>
            </a:rPr>
            <a:t>　本市のラスパイレス指数は、類似団体平均を３ポイントの範囲内で下回った値で推移している。</a:t>
          </a:r>
          <a:endParaRPr lang="ja-JP" altLang="ja-JP" sz="1400">
            <a:effectLst/>
          </a:endParaRPr>
        </a:p>
        <a:p>
          <a:r>
            <a:rPr kumimoji="1" lang="ja-JP" altLang="ja-JP" sz="1100">
              <a:solidFill>
                <a:schemeClr val="dk1"/>
              </a:solidFill>
              <a:effectLst/>
              <a:latin typeface="+mn-lt"/>
              <a:ea typeface="+mn-ea"/>
              <a:cs typeface="+mn-cs"/>
            </a:rPr>
            <a:t>　今後も、国の人事院勧告や県の人事委員会勧告に沿った制度・運用の見直しや、人事評価制度を反映した昇格、昇給基準の構築を図りながら、適正な給与水準を保つよう努める。</a:t>
          </a:r>
          <a:endParaRPr lang="ja-JP" altLang="ja-JP" sz="1400">
            <a:effectLst/>
          </a:endParaRPr>
        </a:p>
        <a:p>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52916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2832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161872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9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66322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2832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76905</xdr:rowOff>
    </xdr:from>
    <xdr:to>
      <xdr:col>72</xdr:col>
      <xdr:colOff>203200</xdr:colOff>
      <xdr:row>83</xdr:row>
      <xdr:rowOff>66322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13580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144938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23284</xdr:rowOff>
    </xdr:from>
    <xdr:to>
      <xdr:col>68</xdr:col>
      <xdr:colOff>152400</xdr:colOff>
      <xdr:row>82</xdr:row>
      <xdr:rowOff>76905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08218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15522</xdr:rowOff>
    </xdr:from>
    <xdr:to>
      <xdr:col>73</xdr:col>
      <xdr:colOff>44450</xdr:colOff>
      <xdr:row>83</xdr:row>
      <xdr:rowOff>117122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127299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26105</xdr:rowOff>
    </xdr:from>
    <xdr:to>
      <xdr:col>68</xdr:col>
      <xdr:colOff>203200</xdr:colOff>
      <xdr:row>82</xdr:row>
      <xdr:rowOff>127705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137882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85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143934</xdr:rowOff>
    </xdr:from>
    <xdr:to>
      <xdr:col>64</xdr:col>
      <xdr:colOff>152400</xdr:colOff>
      <xdr:row>82</xdr:row>
      <xdr:rowOff>74084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84261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平成２９年度</a:t>
          </a:r>
          <a:r>
            <a:rPr lang="ja-JP" altLang="en-US" sz="1000">
              <a:solidFill>
                <a:schemeClr val="dk1"/>
              </a:solidFill>
              <a:effectLst/>
              <a:latin typeface="+mn-lt"/>
              <a:ea typeface="+mn-ea"/>
              <a:cs typeface="+mn-cs"/>
            </a:rPr>
            <a:t>職員数</a:t>
          </a:r>
          <a:r>
            <a:rPr lang="ja-JP" altLang="ja-JP" sz="1000">
              <a:solidFill>
                <a:schemeClr val="dk1"/>
              </a:solidFill>
              <a:effectLst/>
              <a:latin typeface="+mn-lt"/>
              <a:ea typeface="+mn-ea"/>
              <a:cs typeface="+mn-cs"/>
            </a:rPr>
            <a:t>は、平成３１年１月末時点において未公表のため平成２８年度数値と同じものとなっております。</a:t>
          </a:r>
          <a:endParaRPr lang="ja-JP" altLang="ja-JP" sz="1000">
            <a:effectLst/>
          </a:endParaRPr>
        </a:p>
        <a:p>
          <a:endParaRPr kumimoji="1" lang="en-US" altLang="ja-JP" sz="1000">
            <a:solidFill>
              <a:schemeClr val="dk1"/>
            </a:solidFill>
            <a:effectLst/>
            <a:latin typeface="+mn-lt"/>
            <a:ea typeface="+mn-ea"/>
            <a:cs typeface="+mn-cs"/>
          </a:endParaRPr>
        </a:p>
        <a:p>
          <a:pPr eaLnBrk="1" fontAlgn="auto" latinLnBrk="0" hangingPunct="1"/>
          <a:r>
            <a:rPr kumimoji="1" lang="ja-JP" altLang="ja-JP" sz="1000">
              <a:solidFill>
                <a:schemeClr val="dk1"/>
              </a:solidFill>
              <a:effectLst/>
              <a:latin typeface="+mn-lt"/>
              <a:ea typeface="+mn-ea"/>
              <a:cs typeface="+mn-cs"/>
            </a:rPr>
            <a:t>　１市７町の合併市である本市は、面積が広大であり、行政サービスの範囲が広いことから、支所・出張所を多く配置しており、職員数が他団体より多くなっている。</a:t>
          </a:r>
          <a:endParaRPr lang="ja-JP" altLang="ja-JP" sz="1100">
            <a:effectLst/>
          </a:endParaRPr>
        </a:p>
        <a:p>
          <a:r>
            <a:rPr kumimoji="1" lang="ja-JP" altLang="ja-JP" sz="1000">
              <a:solidFill>
                <a:schemeClr val="dk1"/>
              </a:solidFill>
              <a:effectLst/>
              <a:latin typeface="+mn-lt"/>
              <a:ea typeface="+mn-ea"/>
              <a:cs typeface="+mn-cs"/>
            </a:rPr>
            <a:t>　第２次定員適正化計画目標（合併時（平成１７年）と平成２７年４月を比較して４３０人減）をほぼ達成しているものの、前年度より増となった要因は、行政改革の一環としての特別会計における指定管理移行に伴う一時的なものに加え、基準となる人口減少によるものである。</a:t>
          </a:r>
          <a:endParaRPr lang="ja-JP" altLang="ja-JP" sz="1100">
            <a:effectLst/>
          </a:endParaRPr>
        </a:p>
        <a:p>
          <a:r>
            <a:rPr kumimoji="1" lang="ja-JP" altLang="ja-JP" sz="1000">
              <a:solidFill>
                <a:schemeClr val="dk1"/>
              </a:solidFill>
              <a:effectLst/>
              <a:latin typeface="+mn-lt"/>
              <a:ea typeface="+mn-ea"/>
              <a:cs typeface="+mn-cs"/>
            </a:rPr>
            <a:t>　今後は、第３次由利本荘市行政改革大綱に沿った機構改革や施設の統廃合、事務の効率化等を図り、第３次定員適正化計画目標（平成３２年４月１日</a:t>
          </a:r>
          <a:r>
            <a:rPr kumimoji="1" lang="ja-JP" altLang="en-US" sz="1000">
              <a:solidFill>
                <a:schemeClr val="dk1"/>
              </a:solidFill>
              <a:effectLst/>
              <a:latin typeface="+mn-lt"/>
              <a:ea typeface="+mn-ea"/>
              <a:cs typeface="+mn-cs"/>
            </a:rPr>
            <a:t>時点</a:t>
          </a:r>
          <a:r>
            <a:rPr kumimoji="1" lang="ja-JP" altLang="ja-JP" sz="1000">
              <a:solidFill>
                <a:schemeClr val="dk1"/>
              </a:solidFill>
              <a:effectLst/>
              <a:latin typeface="+mn-lt"/>
              <a:ea typeface="+mn-ea"/>
              <a:cs typeface="+mn-cs"/>
            </a:rPr>
            <a:t>９７５人）により定員管理に努める。</a:t>
          </a:r>
          <a:endParaRPr lang="ja-JP" altLang="ja-JP" sz="11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126940</xdr:rowOff>
    </xdr:from>
    <xdr:to>
      <xdr:col>81</xdr:col>
      <xdr:colOff>44450</xdr:colOff>
      <xdr:row>63</xdr:row>
      <xdr:rowOff>146473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928290"/>
          <a:ext cx="8382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49486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3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101660</xdr:rowOff>
    </xdr:from>
    <xdr:to>
      <xdr:col>77</xdr:col>
      <xdr:colOff>44450</xdr:colOff>
      <xdr:row>63</xdr:row>
      <xdr:rowOff>126940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903010"/>
          <a:ext cx="8890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134395</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4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71786</xdr:rowOff>
    </xdr:from>
    <xdr:to>
      <xdr:col>72</xdr:col>
      <xdr:colOff>203200</xdr:colOff>
      <xdr:row>63</xdr:row>
      <xdr:rowOff>101660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873136"/>
          <a:ext cx="889000" cy="2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105669</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71786</xdr:rowOff>
    </xdr:from>
    <xdr:to>
      <xdr:col>68</xdr:col>
      <xdr:colOff>152400</xdr:colOff>
      <xdr:row>63</xdr:row>
      <xdr:rowOff>75233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87313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95673</xdr:rowOff>
    </xdr:from>
    <xdr:to>
      <xdr:col>81</xdr:col>
      <xdr:colOff>95250</xdr:colOff>
      <xdr:row>64</xdr:row>
      <xdr:rowOff>25823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67750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86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76140</xdr:rowOff>
    </xdr:from>
    <xdr:to>
      <xdr:col>77</xdr:col>
      <xdr:colOff>95250</xdr:colOff>
      <xdr:row>64</xdr:row>
      <xdr:rowOff>6290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8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162517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963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50860</xdr:rowOff>
    </xdr:from>
    <xdr:to>
      <xdr:col>73</xdr:col>
      <xdr:colOff>44450</xdr:colOff>
      <xdr:row>63</xdr:row>
      <xdr:rowOff>152460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8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137237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9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20986</xdr:rowOff>
    </xdr:from>
    <xdr:to>
      <xdr:col>68</xdr:col>
      <xdr:colOff>203200</xdr:colOff>
      <xdr:row>63</xdr:row>
      <xdr:rowOff>122586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8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107363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90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24433</xdr:rowOff>
    </xdr:from>
    <xdr:to>
      <xdr:col>64</xdr:col>
      <xdr:colOff>152400</xdr:colOff>
      <xdr:row>63</xdr:row>
      <xdr:rowOff>126033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82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110810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91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０．４</a:t>
          </a:r>
          <a:r>
            <a:rPr kumimoji="1" lang="ja-JP" altLang="ja-JP" sz="1100">
              <a:solidFill>
                <a:schemeClr val="dk1"/>
              </a:solidFill>
              <a:effectLst/>
              <a:latin typeface="+mn-lt"/>
              <a:ea typeface="+mn-ea"/>
              <a:cs typeface="+mn-cs"/>
            </a:rPr>
            <a:t>ポイント減の</a:t>
          </a:r>
          <a:r>
            <a:rPr kumimoji="1" lang="ja-JP" altLang="en-US" sz="1100">
              <a:solidFill>
                <a:schemeClr val="dk1"/>
              </a:solidFill>
              <a:effectLst/>
              <a:latin typeface="+mn-lt"/>
              <a:ea typeface="+mn-ea"/>
              <a:cs typeface="+mn-cs"/>
            </a:rPr>
            <a:t>９．７</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、類似団体平均を１．</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ポイント、全国平均を３．</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ポイント、秋田県平均を０．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元利償還金の減等により年々比率は改善傾向にあるが、類似団体平均を上回って</a:t>
          </a:r>
          <a:r>
            <a:rPr kumimoji="1" lang="ja-JP" altLang="en-US" sz="1100">
              <a:solidFill>
                <a:schemeClr val="dk1"/>
              </a:solidFill>
              <a:effectLst/>
              <a:latin typeface="+mn-lt"/>
              <a:ea typeface="+mn-ea"/>
              <a:cs typeface="+mn-cs"/>
            </a:rPr>
            <a:t>推移して</a:t>
          </a:r>
          <a:r>
            <a:rPr kumimoji="1" lang="ja-JP" altLang="ja-JP" sz="1100">
              <a:solidFill>
                <a:schemeClr val="dk1"/>
              </a:solidFill>
              <a:effectLst/>
              <a:latin typeface="+mn-lt"/>
              <a:ea typeface="+mn-ea"/>
              <a:cs typeface="+mn-cs"/>
            </a:rPr>
            <a:t>いる。今後も、収支の状況を見極めながら積極的な繰上償還の実施、新規発行については交付税算入率の高い地方債の活用等により、比率の減少に努める。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167894</xdr:rowOff>
    </xdr:from>
    <xdr:to>
      <xdr:col>81</xdr:col>
      <xdr:colOff>44450</xdr:colOff>
      <xdr:row>42</xdr:row>
      <xdr:rowOff>35052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19734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35052</xdr:rowOff>
    </xdr:from>
    <xdr:to>
      <xdr:col>77</xdr:col>
      <xdr:colOff>44450</xdr:colOff>
      <xdr:row>42</xdr:row>
      <xdr:rowOff>170180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23595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43</xdr:row>
      <xdr:rowOff>124206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37108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124206</xdr:rowOff>
    </xdr:from>
    <xdr:to>
      <xdr:col>68</xdr:col>
      <xdr:colOff>152400</xdr:colOff>
      <xdr:row>44</xdr:row>
      <xdr:rowOff>97536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49655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117094</xdr:rowOff>
    </xdr:from>
    <xdr:to>
      <xdr:col>81</xdr:col>
      <xdr:colOff>95250</xdr:colOff>
      <xdr:row>42</xdr:row>
      <xdr:rowOff>47244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89171</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11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155702</xdr:rowOff>
    </xdr:from>
    <xdr:to>
      <xdr:col>77</xdr:col>
      <xdr:colOff>95250</xdr:colOff>
      <xdr:row>42</xdr:row>
      <xdr:rowOff>85852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70629</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73406</xdr:rowOff>
    </xdr:from>
    <xdr:to>
      <xdr:col>68</xdr:col>
      <xdr:colOff>203200</xdr:colOff>
      <xdr:row>44</xdr:row>
      <xdr:rowOff>3556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159783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46736</xdr:rowOff>
    </xdr:from>
    <xdr:to>
      <xdr:col>64</xdr:col>
      <xdr:colOff>152400</xdr:colOff>
      <xdr:row>44</xdr:row>
      <xdr:rowOff>148336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133113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１０．２</a:t>
          </a:r>
          <a:r>
            <a:rPr kumimoji="1" lang="ja-JP" altLang="ja-JP" sz="1100">
              <a:solidFill>
                <a:schemeClr val="dk1"/>
              </a:solidFill>
              <a:effectLst/>
              <a:latin typeface="+mn-lt"/>
              <a:ea typeface="+mn-ea"/>
              <a:cs typeface="+mn-cs"/>
            </a:rPr>
            <a:t>ポイント減の</a:t>
          </a:r>
          <a:r>
            <a:rPr kumimoji="1" lang="ja-JP" altLang="en-US" sz="1100">
              <a:solidFill>
                <a:schemeClr val="dk1"/>
              </a:solidFill>
              <a:effectLst/>
              <a:latin typeface="+mn-lt"/>
              <a:ea typeface="+mn-ea"/>
              <a:cs typeface="+mn-cs"/>
            </a:rPr>
            <a:t>１０６．３</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７６．１％上回っている。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本市では近年防災公園整備事業等の大型建設事業に伴い一般会計等に係る地方債現在高が大きくなっており、公営企業債の残高についても公共下水道整備事業等の事業により大きくなっている。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地方債の繰上償還、交付税参入率の高い地方債の活用、充当可能基金の増額等により比率は年々改善されているものの、依然として類似団体平均を大きく上回って推移している。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今後も、元金償還額以内の新規</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発行、後年度の負担に備えるための充当可能基金の積増等により、比率の減少に努める。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139573</xdr:rowOff>
    </xdr:from>
    <xdr:to>
      <xdr:col>81</xdr:col>
      <xdr:colOff>44450</xdr:colOff>
      <xdr:row>19</xdr:row>
      <xdr:rowOff>50165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3225673"/>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7552</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07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50165</xdr:rowOff>
    </xdr:from>
    <xdr:to>
      <xdr:col>77</xdr:col>
      <xdr:colOff>44450</xdr:colOff>
      <xdr:row>19</xdr:row>
      <xdr:rowOff>75099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3307715"/>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75099</xdr:rowOff>
    </xdr:from>
    <xdr:to>
      <xdr:col>72</xdr:col>
      <xdr:colOff>203200</xdr:colOff>
      <xdr:row>19</xdr:row>
      <xdr:rowOff>130598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3332649"/>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130598</xdr:rowOff>
    </xdr:from>
    <xdr:to>
      <xdr:col>68</xdr:col>
      <xdr:colOff>152400</xdr:colOff>
      <xdr:row>20</xdr:row>
      <xdr:rowOff>18669</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388148"/>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88773</xdr:rowOff>
    </xdr:from>
    <xdr:to>
      <xdr:col>81</xdr:col>
      <xdr:colOff>95250</xdr:colOff>
      <xdr:row>19</xdr:row>
      <xdr:rowOff>18923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17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60850</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14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170815</xdr:rowOff>
    </xdr:from>
    <xdr:to>
      <xdr:col>77</xdr:col>
      <xdr:colOff>95250</xdr:colOff>
      <xdr:row>19</xdr:row>
      <xdr:rowOff>100965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2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85742</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34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24299</xdr:rowOff>
    </xdr:from>
    <xdr:to>
      <xdr:col>73</xdr:col>
      <xdr:colOff>44450</xdr:colOff>
      <xdr:row>19</xdr:row>
      <xdr:rowOff>125899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2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110676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36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79798</xdr:rowOff>
    </xdr:from>
    <xdr:to>
      <xdr:col>68</xdr:col>
      <xdr:colOff>203200</xdr:colOff>
      <xdr:row>20</xdr:row>
      <xdr:rowOff>9948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33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166175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4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139319</xdr:rowOff>
    </xdr:from>
    <xdr:to>
      <xdr:col>64</xdr:col>
      <xdr:colOff>152400</xdr:colOff>
      <xdr:row>20</xdr:row>
      <xdr:rowOff>69469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3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54246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48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秋田県由利本荘市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78,505
78,245
1,209.59
55,589,459
53,115,978
2,085,909
28,756,532
70,950,312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退職手当負担金等の減により</a:t>
          </a:r>
          <a:r>
            <a:rPr kumimoji="1" lang="ja-JP" altLang="ja-JP" sz="1100">
              <a:solidFill>
                <a:schemeClr val="dk1"/>
              </a:solidFill>
              <a:effectLst/>
              <a:latin typeface="+mn-lt"/>
              <a:ea typeface="+mn-ea"/>
              <a:cs typeface="+mn-cs"/>
            </a:rPr>
            <a:t>前年度より０．</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２３．４</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全国平均を２．２ポイント下回っているが、</a:t>
          </a:r>
          <a:r>
            <a:rPr kumimoji="1" lang="ja-JP" altLang="ja-JP" sz="1100">
              <a:solidFill>
                <a:schemeClr val="dk1"/>
              </a:solidFill>
              <a:effectLst/>
              <a:latin typeface="+mn-lt"/>
              <a:ea typeface="+mn-ea"/>
              <a:cs typeface="+mn-cs"/>
            </a:rPr>
            <a:t>類似団体平均を０．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ポイント、秋田県平均を０．</a:t>
          </a:r>
          <a:r>
            <a:rPr kumimoji="1" lang="ja-JP" altLang="en-US" sz="1100">
              <a:solidFill>
                <a:schemeClr val="dk1"/>
              </a:solidFill>
              <a:effectLst/>
              <a:latin typeface="+mn-lt"/>
              <a:ea typeface="+mn-ea"/>
              <a:cs typeface="+mn-cs"/>
            </a:rPr>
            <a:t>４ポ</a:t>
          </a:r>
          <a:r>
            <a:rPr kumimoji="1" lang="ja-JP" altLang="ja-JP" sz="1100">
              <a:solidFill>
                <a:schemeClr val="dk1"/>
              </a:solidFill>
              <a:effectLst/>
              <a:latin typeface="+mn-lt"/>
              <a:ea typeface="+mn-ea"/>
              <a:cs typeface="+mn-cs"/>
            </a:rPr>
            <a:t>イント上回っている。</a:t>
          </a:r>
          <a:endParaRPr lang="ja-JP" altLang="ja-JP" sz="1400">
            <a:effectLst/>
          </a:endParaRPr>
        </a:p>
        <a:p>
          <a:r>
            <a:rPr kumimoji="1" lang="ja-JP" altLang="ja-JP" sz="1100">
              <a:solidFill>
                <a:schemeClr val="dk1"/>
              </a:solidFill>
              <a:effectLst/>
              <a:latin typeface="+mn-lt"/>
              <a:ea typeface="+mn-ea"/>
              <a:cs typeface="+mn-cs"/>
            </a:rPr>
            <a:t>　人件費については、平成２７年度までの第２次定員適正化計画に基づき新規採用</a:t>
          </a:r>
          <a:r>
            <a:rPr kumimoji="1" lang="ja-JP" altLang="en-US" sz="1100">
              <a:solidFill>
                <a:schemeClr val="dk1"/>
              </a:solidFill>
              <a:effectLst/>
              <a:latin typeface="+mn-lt"/>
              <a:ea typeface="+mn-ea"/>
              <a:cs typeface="+mn-cs"/>
            </a:rPr>
            <a:t>職員</a:t>
          </a:r>
          <a:r>
            <a:rPr kumimoji="1" lang="ja-JP" altLang="ja-JP" sz="1100">
              <a:solidFill>
                <a:schemeClr val="dk1"/>
              </a:solidFill>
              <a:effectLst/>
              <a:latin typeface="+mn-lt"/>
              <a:ea typeface="+mn-ea"/>
              <a:cs typeface="+mn-cs"/>
            </a:rPr>
            <a:t>の抑制に努めてきたことにより、減少傾向にあったが、平成２７年度以降は、県人事委員会勧告による勤勉手当の引き上げ等により</a:t>
          </a:r>
          <a:r>
            <a:rPr kumimoji="1" lang="ja-JP" altLang="en-US" sz="1100">
              <a:solidFill>
                <a:schemeClr val="dk1"/>
              </a:solidFill>
              <a:effectLst/>
              <a:latin typeface="+mn-lt"/>
              <a:ea typeface="+mn-ea"/>
              <a:cs typeface="+mn-cs"/>
            </a:rPr>
            <a:t>類似団体平均を上回って推移してきている。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第３次定員適正化計画に基づき、業務量に応じた職員数を適正に管理するとともに、指定管理者制度の導入、施設の民営化や各種業務の民間委託の推進による定員管理により、比率の低下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37</xdr:row>
      <xdr:rowOff>1270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915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9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45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45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40657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solidFill>
                <a:schemeClr val="tx1"/>
              </a:solidFill>
              <a:effectLst/>
              <a:latin typeface="+mn-lt"/>
              <a:ea typeface="+mn-ea"/>
              <a:cs typeface="+mn-cs"/>
            </a:rPr>
            <a:t>　</a:t>
          </a:r>
          <a:r>
            <a:rPr kumimoji="1" lang="ja-JP" altLang="ja-JP" sz="1100" b="0">
              <a:solidFill>
                <a:schemeClr val="tx1"/>
              </a:solidFill>
              <a:effectLst/>
              <a:latin typeface="+mn-lt"/>
              <a:ea typeface="+mn-ea"/>
              <a:cs typeface="+mn-cs"/>
            </a:rPr>
            <a:t>指定管理者制度やスクールバス運行業務等の外部委託の推進等による委託料の増等により、</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．６ポイント増の１</a:t>
          </a:r>
          <a:r>
            <a:rPr kumimoji="1" lang="ja-JP" altLang="en-US" sz="1100">
              <a:solidFill>
                <a:schemeClr val="dk1"/>
              </a:solidFill>
              <a:effectLst/>
              <a:latin typeface="+mn-lt"/>
              <a:ea typeface="+mn-ea"/>
              <a:cs typeface="+mn-cs"/>
            </a:rPr>
            <a:t>５．５</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を１．３ポイント、</a:t>
          </a:r>
          <a:r>
            <a:rPr kumimoji="1" lang="ja-JP" altLang="ja-JP" sz="1100">
              <a:solidFill>
                <a:schemeClr val="dk1"/>
              </a:solidFill>
              <a:effectLst/>
              <a:latin typeface="+mn-lt"/>
              <a:ea typeface="+mn-ea"/>
              <a:cs typeface="+mn-cs"/>
            </a:rPr>
            <a:t>全国平均を</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ポイント、秋田県平均を</a:t>
          </a: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物件費については、広大な面積に散在する公園、公民館に加え、観光、農業、教育の各施設の管理費が大きな割合を占めている。</a:t>
          </a:r>
          <a:endParaRPr lang="ja-JP" altLang="ja-JP" sz="1400">
            <a:effectLst/>
          </a:endParaRPr>
        </a:p>
        <a:p>
          <a:r>
            <a:rPr kumimoji="1" lang="ja-JP" altLang="ja-JP" sz="1100">
              <a:solidFill>
                <a:schemeClr val="dk1"/>
              </a:solidFill>
              <a:effectLst/>
              <a:latin typeface="+mn-lt"/>
              <a:ea typeface="+mn-ea"/>
              <a:cs typeface="+mn-cs"/>
            </a:rPr>
            <a:t>　今後、公共施設等総合管理計画に則った公共施設の適正配置、事務事業の統合・効率化を進め、経費の削減を図っていく。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157480</xdr:rowOff>
    </xdr:from>
    <xdr:to>
      <xdr:col>82</xdr:col>
      <xdr:colOff>107950</xdr:colOff>
      <xdr:row>17</xdr:row>
      <xdr:rowOff>107950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006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111760</xdr:rowOff>
    </xdr:from>
    <xdr:to>
      <xdr:col>78</xdr:col>
      <xdr:colOff>69850</xdr:colOff>
      <xdr:row>16</xdr:row>
      <xdr:rowOff>157480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54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111760</xdr:rowOff>
    </xdr:from>
    <xdr:to>
      <xdr:col>73</xdr:col>
      <xdr:colOff>180975</xdr:colOff>
      <xdr:row>16</xdr:row>
      <xdr:rowOff>134620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54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16</xdr:row>
      <xdr:rowOff>134620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62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29227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106680</xdr:rowOff>
    </xdr:from>
    <xdr:to>
      <xdr:col>78</xdr:col>
      <xdr:colOff>120650</xdr:colOff>
      <xdr:row>17</xdr:row>
      <xdr:rowOff>36830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60960</xdr:rowOff>
    </xdr:from>
    <xdr:to>
      <xdr:col>74</xdr:col>
      <xdr:colOff>31750</xdr:colOff>
      <xdr:row>16</xdr:row>
      <xdr:rowOff>162560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83820</xdr:rowOff>
    </xdr:from>
    <xdr:to>
      <xdr:col>69</xdr:col>
      <xdr:colOff>142875</xdr:colOff>
      <xdr:row>17</xdr:row>
      <xdr:rowOff>13970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24147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と同率の</a:t>
          </a:r>
          <a:r>
            <a:rPr kumimoji="1" lang="ja-JP" altLang="ja-JP" sz="1100">
              <a:solidFill>
                <a:schemeClr val="dk1"/>
              </a:solidFill>
              <a:effectLst/>
              <a:latin typeface="+mn-lt"/>
              <a:ea typeface="+mn-ea"/>
              <a:cs typeface="+mn-cs"/>
            </a:rPr>
            <a:t>７．８％となって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類似団体平均を２．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ポイント、全国平均を４．６ポイント、秋田県平均を１．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扶助費については、子育て支援策の充実による福祉医療費の拡充、高齢化社会の進行による介護・訓練等給付費の増、生活保護費の増等により、年々増加傾向にある。</a:t>
          </a:r>
          <a:endParaRPr lang="ja-JP" altLang="ja-JP" sz="1400">
            <a:effectLst/>
          </a:endParaRPr>
        </a:p>
        <a:p>
          <a:r>
            <a:rPr kumimoji="1" lang="ja-JP" altLang="ja-JP" sz="1100">
              <a:solidFill>
                <a:schemeClr val="dk1"/>
              </a:solidFill>
              <a:effectLst/>
              <a:latin typeface="+mn-lt"/>
              <a:ea typeface="+mn-ea"/>
              <a:cs typeface="+mn-cs"/>
            </a:rPr>
            <a:t>　今後は、社会保障・税一体改革の動向等を注視し、医療、子ども・子育て支援施策等の推進による社会保障の充実を図りながらも、既存事業の見直し等を行い、比率が上昇しないように努めていく。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35560</xdr:rowOff>
    </xdr:from>
    <xdr:to>
      <xdr:col>24</xdr:col>
      <xdr:colOff>25400</xdr:colOff>
      <xdr:row>54</xdr:row>
      <xdr:rowOff>35560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293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27940</xdr:rowOff>
    </xdr:from>
    <xdr:to>
      <xdr:col>19</xdr:col>
      <xdr:colOff>187325</xdr:colOff>
      <xdr:row>54</xdr:row>
      <xdr:rowOff>35560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286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161290</xdr:rowOff>
    </xdr:from>
    <xdr:to>
      <xdr:col>15</xdr:col>
      <xdr:colOff>98425</xdr:colOff>
      <xdr:row>54</xdr:row>
      <xdr:rowOff>27940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248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100330</xdr:rowOff>
    </xdr:from>
    <xdr:to>
      <xdr:col>11</xdr:col>
      <xdr:colOff>9525</xdr:colOff>
      <xdr:row>53</xdr:row>
      <xdr:rowOff>161290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187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156210</xdr:rowOff>
    </xdr:from>
    <xdr:to>
      <xdr:col>24</xdr:col>
      <xdr:colOff>76200</xdr:colOff>
      <xdr:row>54</xdr:row>
      <xdr:rowOff>86360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1287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156210</xdr:rowOff>
    </xdr:from>
    <xdr:to>
      <xdr:col>20</xdr:col>
      <xdr:colOff>38100</xdr:colOff>
      <xdr:row>54</xdr:row>
      <xdr:rowOff>86360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96537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148590</xdr:rowOff>
    </xdr:from>
    <xdr:to>
      <xdr:col>15</xdr:col>
      <xdr:colOff>149225</xdr:colOff>
      <xdr:row>54</xdr:row>
      <xdr:rowOff>78740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88917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110490</xdr:rowOff>
    </xdr:from>
    <xdr:to>
      <xdr:col>11</xdr:col>
      <xdr:colOff>60325</xdr:colOff>
      <xdr:row>54</xdr:row>
      <xdr:rowOff>40640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50817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49530</xdr:rowOff>
    </xdr:from>
    <xdr:to>
      <xdr:col>6</xdr:col>
      <xdr:colOff>171450</xdr:colOff>
      <xdr:row>53</xdr:row>
      <xdr:rowOff>151130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161307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0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０．５</a:t>
          </a:r>
          <a:r>
            <a:rPr kumimoji="1" lang="ja-JP" altLang="ja-JP" sz="1100">
              <a:solidFill>
                <a:schemeClr val="dk1"/>
              </a:solidFill>
              <a:effectLst/>
              <a:latin typeface="+mn-lt"/>
              <a:ea typeface="+mn-ea"/>
              <a:cs typeface="+mn-cs"/>
            </a:rPr>
            <a:t>ポイント増の</a:t>
          </a:r>
          <a:r>
            <a:rPr kumimoji="1" lang="ja-JP" altLang="en-US" sz="1100">
              <a:solidFill>
                <a:schemeClr val="dk1"/>
              </a:solidFill>
              <a:effectLst/>
              <a:latin typeface="+mn-lt"/>
              <a:ea typeface="+mn-ea"/>
              <a:cs typeface="+mn-cs"/>
            </a:rPr>
            <a:t>２０．１</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、類似団体平均を４．</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ポイント、全国平均を６．</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ポイント、秋田県平均を３．</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類似団体平均を上回っている要因は、下水道事業等、特別会計への繰出金が他団体と比較して大きいこと</a:t>
          </a:r>
          <a:r>
            <a:rPr kumimoji="1" lang="ja-JP" altLang="en-US" sz="1100">
              <a:solidFill>
                <a:schemeClr val="dk1"/>
              </a:solidFill>
              <a:effectLst/>
              <a:latin typeface="+mn-lt"/>
              <a:ea typeface="+mn-ea"/>
              <a:cs typeface="+mn-cs"/>
            </a:rPr>
            <a:t>が考えられる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下水道事業債等の償還がピークを迎えていることもあり、今後は特別会計における投資事業の平準化を図ることにより、普通会計の負担軽減を図り、比率の改善に努めていく。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68217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7966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135165</xdr:rowOff>
    </xdr:from>
    <xdr:to>
      <xdr:col>78</xdr:col>
      <xdr:colOff>69850</xdr:colOff>
      <xdr:row>58</xdr:row>
      <xdr:rowOff>35560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07815"/>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145523</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135165</xdr:rowOff>
    </xdr:from>
    <xdr:to>
      <xdr:col>73</xdr:col>
      <xdr:colOff>180975</xdr:colOff>
      <xdr:row>57</xdr:row>
      <xdr:rowOff>135165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07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152054</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95976</xdr:rowOff>
    </xdr:from>
    <xdr:to>
      <xdr:col>69</xdr:col>
      <xdr:colOff>92075</xdr:colOff>
      <xdr:row>57</xdr:row>
      <xdr:rowOff>135165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6862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17417</xdr:rowOff>
    </xdr:from>
    <xdr:to>
      <xdr:col>82</xdr:col>
      <xdr:colOff>158750</xdr:colOff>
      <xdr:row>58</xdr:row>
      <xdr:rowOff>119017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160944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3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84365</xdr:rowOff>
    </xdr:from>
    <xdr:to>
      <xdr:col>74</xdr:col>
      <xdr:colOff>31750</xdr:colOff>
      <xdr:row>58</xdr:row>
      <xdr:rowOff>14515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170742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84365</xdr:rowOff>
    </xdr:from>
    <xdr:to>
      <xdr:col>69</xdr:col>
      <xdr:colOff>142875</xdr:colOff>
      <xdr:row>58</xdr:row>
      <xdr:rowOff>14515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45176</xdr:rowOff>
    </xdr:from>
    <xdr:to>
      <xdr:col>65</xdr:col>
      <xdr:colOff>53975</xdr:colOff>
      <xdr:row>57</xdr:row>
      <xdr:rowOff>146776</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131553</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６．１</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．８ポイント、全国平均を</a:t>
          </a:r>
          <a:r>
            <a:rPr kumimoji="1" lang="ja-JP" altLang="en-US" sz="1100">
              <a:solidFill>
                <a:schemeClr val="dk1"/>
              </a:solidFill>
              <a:effectLst/>
              <a:latin typeface="+mn-lt"/>
              <a:ea typeface="+mn-ea"/>
              <a:cs typeface="+mn-cs"/>
            </a:rPr>
            <a:t>４．０</a:t>
          </a:r>
          <a:r>
            <a:rPr kumimoji="1" lang="ja-JP" altLang="ja-JP" sz="1100">
              <a:solidFill>
                <a:schemeClr val="dk1"/>
              </a:solidFill>
              <a:effectLst/>
              <a:latin typeface="+mn-lt"/>
              <a:ea typeface="+mn-ea"/>
              <a:cs typeface="+mn-cs"/>
            </a:rPr>
            <a:t>ポイント、秋田県平均を</a:t>
          </a:r>
          <a:r>
            <a:rPr kumimoji="1" lang="ja-JP" altLang="en-US" sz="1100">
              <a:solidFill>
                <a:schemeClr val="dk1"/>
              </a:solidFill>
              <a:effectLst/>
              <a:latin typeface="+mn-lt"/>
              <a:ea typeface="+mn-ea"/>
              <a:cs typeface="+mn-cs"/>
            </a:rPr>
            <a:t>４．３</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類似団体平均を下回っている主な要因は、１市７町の合併によって一部事務組合で行っていた情報処理、ごみ処理等の事業が市直営事業となったことにより、一部事務組合に対する負担金が他団体より少ない</a:t>
          </a:r>
          <a:r>
            <a:rPr kumimoji="1" lang="ja-JP" altLang="en-US" sz="1100">
              <a:solidFill>
                <a:schemeClr val="dk1"/>
              </a:solidFill>
              <a:effectLst/>
              <a:latin typeface="+mn-lt"/>
              <a:ea typeface="+mn-ea"/>
              <a:cs typeface="+mn-cs"/>
            </a:rPr>
            <a:t>ことが考えられる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b="0">
              <a:solidFill>
                <a:schemeClr val="tx1"/>
              </a:solidFill>
              <a:effectLst/>
              <a:latin typeface="+mn-lt"/>
              <a:ea typeface="+mn-ea"/>
              <a:cs typeface="+mn-cs"/>
            </a:rPr>
            <a:t>平成２９年度は簡易水道事業法適化に伴う上水道事業費補助金の皆増等により、増となった。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、市単独補助金の見直し等を行い比率の上昇を抑えていく。</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35</xdr:row>
      <xdr:rowOff>5842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59563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34</xdr:row>
      <xdr:rowOff>149860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595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34</xdr:row>
      <xdr:rowOff>154432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5979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16273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145288</xdr:rowOff>
    </xdr:from>
    <xdr:to>
      <xdr:col>69</xdr:col>
      <xdr:colOff>92075</xdr:colOff>
      <xdr:row>34</xdr:row>
      <xdr:rowOff>154432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5974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126492</xdr:rowOff>
    </xdr:from>
    <xdr:to>
      <xdr:col>82</xdr:col>
      <xdr:colOff>158750</xdr:colOff>
      <xdr:row>35</xdr:row>
      <xdr:rowOff>56642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143019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0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103632</xdr:rowOff>
    </xdr:from>
    <xdr:to>
      <xdr:col>69</xdr:col>
      <xdr:colOff>142875</xdr:colOff>
      <xdr:row>35</xdr:row>
      <xdr:rowOff>33782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43959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の２</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３．３</a:t>
          </a:r>
          <a:r>
            <a:rPr kumimoji="1" lang="ja-JP" altLang="ja-JP" sz="1100">
              <a:solidFill>
                <a:schemeClr val="dk1"/>
              </a:solidFill>
              <a:effectLst/>
              <a:latin typeface="+mn-lt"/>
              <a:ea typeface="+mn-ea"/>
              <a:cs typeface="+mn-cs"/>
            </a:rPr>
            <a:t>ポイント、全国平均を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ポイント、秋田県平均を</a:t>
          </a:r>
          <a:r>
            <a:rPr kumimoji="1" lang="ja-JP" altLang="en-US" sz="1100">
              <a:solidFill>
                <a:schemeClr val="dk1"/>
              </a:solidFill>
              <a:effectLst/>
              <a:latin typeface="+mn-lt"/>
              <a:ea typeface="+mn-ea"/>
              <a:cs typeface="+mn-cs"/>
            </a:rPr>
            <a:t>３．８</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１市７町の合併市である本市は、</a:t>
          </a:r>
          <a:r>
            <a:rPr kumimoji="1" lang="ja-JP" altLang="en-US" sz="1100">
              <a:solidFill>
                <a:schemeClr val="dk1"/>
              </a:solidFill>
              <a:effectLst/>
              <a:latin typeface="+mn-lt"/>
              <a:ea typeface="+mn-ea"/>
              <a:cs typeface="+mn-cs"/>
            </a:rPr>
            <a:t>地方債現在高</a:t>
          </a:r>
          <a:r>
            <a:rPr kumimoji="1" lang="ja-JP" altLang="ja-JP" sz="1100">
              <a:solidFill>
                <a:schemeClr val="dk1"/>
              </a:solidFill>
              <a:effectLst/>
              <a:latin typeface="+mn-lt"/>
              <a:ea typeface="+mn-ea"/>
              <a:cs typeface="+mn-cs"/>
            </a:rPr>
            <a:t>が多い</a:t>
          </a:r>
          <a:r>
            <a:rPr kumimoji="1" lang="ja-JP" altLang="en-US" sz="1100">
              <a:solidFill>
                <a:schemeClr val="dk1"/>
              </a:solidFill>
              <a:effectLst/>
              <a:latin typeface="+mn-lt"/>
              <a:ea typeface="+mn-ea"/>
              <a:cs typeface="+mn-cs"/>
            </a:rPr>
            <a:t>状況が続いているが</a:t>
          </a:r>
          <a:r>
            <a:rPr kumimoji="1" lang="ja-JP" altLang="ja-JP" sz="1100">
              <a:solidFill>
                <a:schemeClr val="dk1"/>
              </a:solidFill>
              <a:effectLst/>
              <a:latin typeface="+mn-lt"/>
              <a:ea typeface="+mn-ea"/>
              <a:cs typeface="+mn-cs"/>
            </a:rPr>
            <a:t>、積極的な繰上償還、新規発行の抑制を行ってきたことにより、公債費に係る経常収支比率は年々改善</a:t>
          </a:r>
          <a:r>
            <a:rPr kumimoji="1" lang="ja-JP" altLang="en-US" sz="1100">
              <a:solidFill>
                <a:schemeClr val="dk1"/>
              </a:solidFill>
              <a:effectLst/>
              <a:latin typeface="+mn-lt"/>
              <a:ea typeface="+mn-ea"/>
              <a:cs typeface="+mn-cs"/>
            </a:rPr>
            <a:t>傾向にあった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しかし平成２９年度は、岩城小学校建設事業、消防庁舎建設事業などの大型建設事業に係る地方債の元金償還開始に伴い、公債費が増加した。</a:t>
          </a:r>
          <a:endParaRPr lang="ja-JP" altLang="ja-JP" sz="1400">
            <a:effectLst/>
          </a:endParaRPr>
        </a:p>
        <a:p>
          <a:r>
            <a:rPr kumimoji="1" lang="ja-JP" altLang="ja-JP" sz="1100">
              <a:solidFill>
                <a:schemeClr val="dk1"/>
              </a:solidFill>
              <a:effectLst/>
              <a:latin typeface="+mn-lt"/>
              <a:ea typeface="+mn-ea"/>
              <a:cs typeface="+mn-cs"/>
            </a:rPr>
            <a:t>　今後は、元金償還額以内の新規</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発行を基本とし、</a:t>
          </a:r>
          <a:r>
            <a:rPr kumimoji="1" lang="ja-JP" altLang="en-US" sz="1100">
              <a:solidFill>
                <a:schemeClr val="dk1"/>
              </a:solidFill>
              <a:effectLst/>
              <a:latin typeface="+mn-lt"/>
              <a:ea typeface="+mn-ea"/>
              <a:cs typeface="+mn-cs"/>
            </a:rPr>
            <a:t>収支の状況を見極めながら積極的な繰上償還の実施、新規発行については交付税参入率の高い地方債の活用等により、</a:t>
          </a:r>
          <a:r>
            <a:rPr kumimoji="1" lang="ja-JP" altLang="ja-JP" sz="1100">
              <a:solidFill>
                <a:schemeClr val="dk1"/>
              </a:solidFill>
              <a:effectLst/>
              <a:latin typeface="+mn-lt"/>
              <a:ea typeface="+mn-ea"/>
              <a:cs typeface="+mn-cs"/>
            </a:rPr>
            <a:t>比率の改善に努めていく。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98425</xdr:rowOff>
    </xdr:from>
    <xdr:to>
      <xdr:col>24</xdr:col>
      <xdr:colOff>25400</xdr:colOff>
      <xdr:row>77</xdr:row>
      <xdr:rowOff>167005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30007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98425</xdr:rowOff>
    </xdr:from>
    <xdr:to>
      <xdr:col>19</xdr:col>
      <xdr:colOff>187325</xdr:colOff>
      <xdr:row>77</xdr:row>
      <xdr:rowOff>104139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3000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33672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104139</xdr:rowOff>
    </xdr:from>
    <xdr:to>
      <xdr:col>15</xdr:col>
      <xdr:colOff>98425</xdr:colOff>
      <xdr:row>77</xdr:row>
      <xdr:rowOff>167005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30578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170832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167005</xdr:rowOff>
    </xdr:from>
    <xdr:to>
      <xdr:col>11</xdr:col>
      <xdr:colOff>9525</xdr:colOff>
      <xdr:row>78</xdr:row>
      <xdr:rowOff>41275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3686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116205</xdr:rowOff>
    </xdr:from>
    <xdr:to>
      <xdr:col>24</xdr:col>
      <xdr:colOff>76200</xdr:colOff>
      <xdr:row>78</xdr:row>
      <xdr:rowOff>46355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88282</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28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47625</xdr:rowOff>
    </xdr:from>
    <xdr:to>
      <xdr:col>20</xdr:col>
      <xdr:colOff>38100</xdr:colOff>
      <xdr:row>77</xdr:row>
      <xdr:rowOff>149225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134002</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335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53339</xdr:rowOff>
    </xdr:from>
    <xdr:to>
      <xdr:col>15</xdr:col>
      <xdr:colOff>149225</xdr:colOff>
      <xdr:row>77</xdr:row>
      <xdr:rowOff>154939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139716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116205</xdr:rowOff>
    </xdr:from>
    <xdr:to>
      <xdr:col>11</xdr:col>
      <xdr:colOff>60325</xdr:colOff>
      <xdr:row>78</xdr:row>
      <xdr:rowOff>46355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31132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161925</xdr:rowOff>
    </xdr:from>
    <xdr:to>
      <xdr:col>6</xdr:col>
      <xdr:colOff>171450</xdr:colOff>
      <xdr:row>78</xdr:row>
      <xdr:rowOff>92075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76852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44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前年度より２．５ポイント増の７２．９ポイントとなっているが、類似団体平均を０．２ポイント下回っている。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増加の主な要因としては、物件費が前年度より３．３ポイント増となったことや、下水道事業等の特別会計への繰出金が増加傾向にあることが考えられる。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近年上昇傾向にある扶助費及びその他については、事業の見直しや平準化を行い、さらなる上昇を抑えるとともに、物件費及び人件費についても、施設管理の効率化、適正な定員管理を図り、比率の改善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30987</xdr:rowOff>
    </xdr:from>
    <xdr:to>
      <xdr:col>82</xdr:col>
      <xdr:colOff>107950</xdr:colOff>
      <xdr:row>76</xdr:row>
      <xdr:rowOff>145287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06118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75709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0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76</xdr:row>
      <xdr:rowOff>30987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29743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78994</xdr:rowOff>
    </xdr:from>
    <xdr:to>
      <xdr:col>73</xdr:col>
      <xdr:colOff>180975</xdr:colOff>
      <xdr:row>75</xdr:row>
      <xdr:rowOff>115570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29377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xdr:rowOff>
    </xdr:from>
    <xdr:to>
      <xdr:col>69</xdr:col>
      <xdr:colOff>92075</xdr:colOff>
      <xdr:row>75</xdr:row>
      <xdr:rowOff>78994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8600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94487</xdr:rowOff>
    </xdr:from>
    <xdr:to>
      <xdr:col>82</xdr:col>
      <xdr:colOff>158750</xdr:colOff>
      <xdr:row>77</xdr:row>
      <xdr:rowOff>24637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111014</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151637</xdr:rowOff>
    </xdr:from>
    <xdr:to>
      <xdr:col>78</xdr:col>
      <xdr:colOff>120650</xdr:colOff>
      <xdr:row>76</xdr:row>
      <xdr:rowOff>81787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64770</xdr:rowOff>
    </xdr:from>
    <xdr:to>
      <xdr:col>74</xdr:col>
      <xdr:colOff>31750</xdr:colOff>
      <xdr:row>75</xdr:row>
      <xdr:rowOff>166370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28194</xdr:rowOff>
    </xdr:from>
    <xdr:to>
      <xdr:col>69</xdr:col>
      <xdr:colOff>142875</xdr:colOff>
      <xdr:row>75</xdr:row>
      <xdr:rowOff>129794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139971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秋田県由利本荘市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156190</xdr:rowOff>
    </xdr:from>
    <xdr:to>
      <xdr:col>29</xdr:col>
      <xdr:colOff>127000</xdr:colOff>
      <xdr:row>15</xdr:row>
      <xdr:rowOff>27978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04115"/>
          <a:ext cx="647700" cy="43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40450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31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27978</xdr:rowOff>
    </xdr:from>
    <xdr:to>
      <xdr:col>26</xdr:col>
      <xdr:colOff>50800</xdr:colOff>
      <xdr:row>15</xdr:row>
      <xdr:rowOff>57157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47353"/>
          <a:ext cx="698500" cy="29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170687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6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57157</xdr:rowOff>
    </xdr:from>
    <xdr:to>
      <xdr:col>22</xdr:col>
      <xdr:colOff>114300</xdr:colOff>
      <xdr:row>15</xdr:row>
      <xdr:rowOff>80311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76532"/>
          <a:ext cx="698500" cy="23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4413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80311</xdr:rowOff>
    </xdr:from>
    <xdr:to>
      <xdr:col>18</xdr:col>
      <xdr:colOff>177800</xdr:colOff>
      <xdr:row>15</xdr:row>
      <xdr:rowOff>80507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99686"/>
          <a:ext cx="698500" cy="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105390</xdr:rowOff>
    </xdr:from>
    <xdr:to>
      <xdr:col>29</xdr:col>
      <xdr:colOff>177800</xdr:colOff>
      <xdr:row>15</xdr:row>
      <xdr:rowOff>35540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53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121917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9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148628</xdr:rowOff>
    </xdr:from>
    <xdr:to>
      <xdr:col>26</xdr:col>
      <xdr:colOff>101600</xdr:colOff>
      <xdr:row>15</xdr:row>
      <xdr:rowOff>78778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96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88955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65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6357</xdr:rowOff>
    </xdr:from>
    <xdr:to>
      <xdr:col>22</xdr:col>
      <xdr:colOff>165100</xdr:colOff>
      <xdr:row>15</xdr:row>
      <xdr:rowOff>107957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25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118134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9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29511</xdr:rowOff>
    </xdr:from>
    <xdr:to>
      <xdr:col>19</xdr:col>
      <xdr:colOff>38100</xdr:colOff>
      <xdr:row>15</xdr:row>
      <xdr:rowOff>131111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48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141288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1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29707</xdr:rowOff>
    </xdr:from>
    <xdr:to>
      <xdr:col>15</xdr:col>
      <xdr:colOff>101600</xdr:colOff>
      <xdr:row>15</xdr:row>
      <xdr:rowOff>131307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49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141484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1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188905</xdr:rowOff>
    </xdr:from>
    <xdr:to>
      <xdr:col>29</xdr:col>
      <xdr:colOff>127000</xdr:colOff>
      <xdr:row>35</xdr:row>
      <xdr:rowOff>296759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99255"/>
          <a:ext cx="647700" cy="107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30332</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8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170549</xdr:rowOff>
    </xdr:from>
    <xdr:to>
      <xdr:col>26</xdr:col>
      <xdr:colOff>50800</xdr:colOff>
      <xdr:row>35</xdr:row>
      <xdr:rowOff>296759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780899"/>
          <a:ext cx="698500" cy="126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69462</xdr:rowOff>
    </xdr:from>
    <xdr:to>
      <xdr:col>22</xdr:col>
      <xdr:colOff>114300</xdr:colOff>
      <xdr:row>35</xdr:row>
      <xdr:rowOff>170549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679812"/>
          <a:ext cx="698500" cy="101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121360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339575</xdr:rowOff>
    </xdr:from>
    <xdr:to>
      <xdr:col>18</xdr:col>
      <xdr:colOff>177800</xdr:colOff>
      <xdr:row>35</xdr:row>
      <xdr:rowOff>69462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607025"/>
          <a:ext cx="698500" cy="72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138105</xdr:rowOff>
    </xdr:from>
    <xdr:to>
      <xdr:col>29</xdr:col>
      <xdr:colOff>177800</xdr:colOff>
      <xdr:row>35</xdr:row>
      <xdr:rowOff>239705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48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326082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93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245959</xdr:rowOff>
    </xdr:from>
    <xdr:to>
      <xdr:col>26</xdr:col>
      <xdr:colOff>101600</xdr:colOff>
      <xdr:row>36</xdr:row>
      <xdr:rowOff>4659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56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14836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25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119749</xdr:rowOff>
    </xdr:from>
    <xdr:to>
      <xdr:col>22</xdr:col>
      <xdr:colOff>165100</xdr:colOff>
      <xdr:row>35</xdr:row>
      <xdr:rowOff>221349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30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231526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98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18662</xdr:rowOff>
    </xdr:from>
    <xdr:to>
      <xdr:col>19</xdr:col>
      <xdr:colOff>38100</xdr:colOff>
      <xdr:row>35</xdr:row>
      <xdr:rowOff>120262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29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130438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39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288775</xdr:rowOff>
    </xdr:from>
    <xdr:to>
      <xdr:col>15</xdr:col>
      <xdr:colOff>101600</xdr:colOff>
      <xdr:row>35</xdr:row>
      <xdr:rowOff>47475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556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57652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2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秋田県由利本荘市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78,505
78,245
1,209.59
55,589,459
53,115,978
2,085,909
28,756,532
70,950,312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18526</xdr:rowOff>
    </xdr:from>
    <xdr:to>
      <xdr:col>24</xdr:col>
      <xdr:colOff>63500</xdr:colOff>
      <xdr:row>34</xdr:row>
      <xdr:rowOff>29107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847826"/>
          <a:ext cx="8382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7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18526</xdr:rowOff>
    </xdr:from>
    <xdr:to>
      <xdr:col>19</xdr:col>
      <xdr:colOff>177800</xdr:colOff>
      <xdr:row>34</xdr:row>
      <xdr:rowOff>55477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47826"/>
          <a:ext cx="889000" cy="3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125571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55477</xdr:rowOff>
    </xdr:from>
    <xdr:to>
      <xdr:col>15</xdr:col>
      <xdr:colOff>50800</xdr:colOff>
      <xdr:row>34</xdr:row>
      <xdr:rowOff>83807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84777"/>
          <a:ext cx="889000" cy="2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127759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83807</xdr:rowOff>
    </xdr:from>
    <xdr:to>
      <xdr:col>10</xdr:col>
      <xdr:colOff>114300</xdr:colOff>
      <xdr:row>34</xdr:row>
      <xdr:rowOff>102569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13107"/>
          <a:ext cx="889000" cy="1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149757</xdr:rowOff>
    </xdr:from>
    <xdr:to>
      <xdr:col>24</xdr:col>
      <xdr:colOff>114300</xdr:colOff>
      <xdr:row>34</xdr:row>
      <xdr:rowOff>79907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1184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5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139176</xdr:rowOff>
    </xdr:from>
    <xdr:to>
      <xdr:col>20</xdr:col>
      <xdr:colOff>38100</xdr:colOff>
      <xdr:row>34</xdr:row>
      <xdr:rowOff>69326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9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85853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7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4677</xdr:rowOff>
    </xdr:from>
    <xdr:to>
      <xdr:col>15</xdr:col>
      <xdr:colOff>101600</xdr:colOff>
      <xdr:row>34</xdr:row>
      <xdr:rowOff>106277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3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122804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0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33007</xdr:rowOff>
    </xdr:from>
    <xdr:to>
      <xdr:col>10</xdr:col>
      <xdr:colOff>165100</xdr:colOff>
      <xdr:row>34</xdr:row>
      <xdr:rowOff>134607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6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151134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3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51769</xdr:rowOff>
    </xdr:from>
    <xdr:to>
      <xdr:col>6</xdr:col>
      <xdr:colOff>38100</xdr:colOff>
      <xdr:row>34</xdr:row>
      <xdr:rowOff>153369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8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169896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5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17840</xdr:rowOff>
    </xdr:from>
    <xdr:to>
      <xdr:col>24</xdr:col>
      <xdr:colOff>63500</xdr:colOff>
      <xdr:row>54</xdr:row>
      <xdr:rowOff>27605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276140"/>
          <a:ext cx="8382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20105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49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27605</xdr:rowOff>
    </xdr:from>
    <xdr:to>
      <xdr:col>19</xdr:col>
      <xdr:colOff>177800</xdr:colOff>
      <xdr:row>54</xdr:row>
      <xdr:rowOff>60654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285905"/>
          <a:ext cx="889000" cy="3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164629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18003</xdr:rowOff>
    </xdr:from>
    <xdr:to>
      <xdr:col>15</xdr:col>
      <xdr:colOff>50800</xdr:colOff>
      <xdr:row>54</xdr:row>
      <xdr:rowOff>60654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276303"/>
          <a:ext cx="889000" cy="4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133229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18003</xdr:rowOff>
    </xdr:from>
    <xdr:to>
      <xdr:col>10</xdr:col>
      <xdr:colOff>114300</xdr:colOff>
      <xdr:row>54</xdr:row>
      <xdr:rowOff>39671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276303"/>
          <a:ext cx="889000" cy="2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51602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43945</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138490</xdr:rowOff>
    </xdr:from>
    <xdr:to>
      <xdr:col>24</xdr:col>
      <xdr:colOff>114300</xdr:colOff>
      <xdr:row>54</xdr:row>
      <xdr:rowOff>68640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161367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07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148255</xdr:rowOff>
    </xdr:from>
    <xdr:to>
      <xdr:col>20</xdr:col>
      <xdr:colOff>38100</xdr:colOff>
      <xdr:row>54</xdr:row>
      <xdr:rowOff>78405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23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94932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01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9854</xdr:rowOff>
    </xdr:from>
    <xdr:to>
      <xdr:col>15</xdr:col>
      <xdr:colOff>101600</xdr:colOff>
      <xdr:row>54</xdr:row>
      <xdr:rowOff>111454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2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127981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04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138653</xdr:rowOff>
    </xdr:from>
    <xdr:to>
      <xdr:col>10</xdr:col>
      <xdr:colOff>165100</xdr:colOff>
      <xdr:row>54</xdr:row>
      <xdr:rowOff>68803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22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85330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00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160321</xdr:rowOff>
    </xdr:from>
    <xdr:to>
      <xdr:col>6</xdr:col>
      <xdr:colOff>38100</xdr:colOff>
      <xdr:row>54</xdr:row>
      <xdr:rowOff>90471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24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106998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02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14129</xdr:rowOff>
    </xdr:from>
    <xdr:to>
      <xdr:col>24</xdr:col>
      <xdr:colOff>63500</xdr:colOff>
      <xdr:row>76</xdr:row>
      <xdr:rowOff>126761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044329"/>
          <a:ext cx="838200" cy="11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55852</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5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126761</xdr:rowOff>
    </xdr:from>
    <xdr:to>
      <xdr:col>19</xdr:col>
      <xdr:colOff>177800</xdr:colOff>
      <xdr:row>77</xdr:row>
      <xdr:rowOff>15021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156961"/>
          <a:ext cx="889000" cy="5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27847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137162</xdr:rowOff>
    </xdr:from>
    <xdr:to>
      <xdr:col>15</xdr:col>
      <xdr:colOff>50800</xdr:colOff>
      <xdr:row>77</xdr:row>
      <xdr:rowOff>15021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167362"/>
          <a:ext cx="889000" cy="4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53565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2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134648</xdr:rowOff>
    </xdr:from>
    <xdr:to>
      <xdr:col>10</xdr:col>
      <xdr:colOff>114300</xdr:colOff>
      <xdr:row>76</xdr:row>
      <xdr:rowOff>137162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164848"/>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77432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81797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5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134780</xdr:rowOff>
    </xdr:from>
    <xdr:to>
      <xdr:col>24</xdr:col>
      <xdr:colOff>114300</xdr:colOff>
      <xdr:row>76</xdr:row>
      <xdr:rowOff>64929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9935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157657</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84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75961</xdr:rowOff>
    </xdr:from>
    <xdr:to>
      <xdr:col>20</xdr:col>
      <xdr:colOff>38100</xdr:colOff>
      <xdr:row>77</xdr:row>
      <xdr:rowOff>6111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0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22638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88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135671</xdr:rowOff>
    </xdr:from>
    <xdr:to>
      <xdr:col>15</xdr:col>
      <xdr:colOff>101600</xdr:colOff>
      <xdr:row>77</xdr:row>
      <xdr:rowOff>65821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16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82349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94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86362</xdr:rowOff>
    </xdr:from>
    <xdr:to>
      <xdr:col>10</xdr:col>
      <xdr:colOff>165100</xdr:colOff>
      <xdr:row>77</xdr:row>
      <xdr:rowOff>16512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1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33039</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89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83848</xdr:rowOff>
    </xdr:from>
    <xdr:to>
      <xdr:col>6</xdr:col>
      <xdr:colOff>38100</xdr:colOff>
      <xdr:row>77</xdr:row>
      <xdr:rowOff>13998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1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30525</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88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17881</xdr:rowOff>
    </xdr:from>
    <xdr:to>
      <xdr:col>24</xdr:col>
      <xdr:colOff>63500</xdr:colOff>
      <xdr:row>96</xdr:row>
      <xdr:rowOff>37058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77081"/>
          <a:ext cx="8382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22496</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37058</xdr:rowOff>
    </xdr:from>
    <xdr:to>
      <xdr:col>19</xdr:col>
      <xdr:colOff>177800</xdr:colOff>
      <xdr:row>96</xdr:row>
      <xdr:rowOff>115697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96258"/>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170769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115697</xdr:rowOff>
    </xdr:from>
    <xdr:to>
      <xdr:col>15</xdr:col>
      <xdr:colOff>50800</xdr:colOff>
      <xdr:row>96</xdr:row>
      <xdr:rowOff>160680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74897"/>
          <a:ext cx="889000" cy="4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78148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160680</xdr:rowOff>
    </xdr:from>
    <xdr:to>
      <xdr:col>10</xdr:col>
      <xdr:colOff>114300</xdr:colOff>
      <xdr:row>97</xdr:row>
      <xdr:rowOff>99861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19880"/>
          <a:ext cx="889000" cy="11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138531</xdr:rowOff>
    </xdr:from>
    <xdr:to>
      <xdr:col>24</xdr:col>
      <xdr:colOff>114300</xdr:colOff>
      <xdr:row>96</xdr:row>
      <xdr:rowOff>68681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2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161408</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7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157708</xdr:rowOff>
    </xdr:from>
    <xdr:to>
      <xdr:col>20</xdr:col>
      <xdr:colOff>38100</xdr:colOff>
      <xdr:row>96</xdr:row>
      <xdr:rowOff>87858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104385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22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64897</xdr:rowOff>
    </xdr:from>
    <xdr:to>
      <xdr:col>15</xdr:col>
      <xdr:colOff>101600</xdr:colOff>
      <xdr:row>96</xdr:row>
      <xdr:rowOff>166497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2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11574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2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109880</xdr:rowOff>
    </xdr:from>
    <xdr:to>
      <xdr:col>10</xdr:col>
      <xdr:colOff>165100</xdr:colOff>
      <xdr:row>97</xdr:row>
      <xdr:rowOff>40030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6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56557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34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49061</xdr:rowOff>
    </xdr:from>
    <xdr:to>
      <xdr:col>6</xdr:col>
      <xdr:colOff>38100</xdr:colOff>
      <xdr:row>97</xdr:row>
      <xdr:rowOff>150661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7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167188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5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6377</xdr:rowOff>
    </xdr:from>
    <xdr:to>
      <xdr:col>55</xdr:col>
      <xdr:colOff>0</xdr:colOff>
      <xdr:row>37</xdr:row>
      <xdr:rowOff>142803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350027"/>
          <a:ext cx="838200" cy="13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32829</xdr:rowOff>
    </xdr:from>
    <xdr:to>
      <xdr:col>50</xdr:col>
      <xdr:colOff>114300</xdr:colOff>
      <xdr:row>37</xdr:row>
      <xdr:rowOff>142803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376479"/>
          <a:ext cx="889000" cy="10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32829</xdr:rowOff>
    </xdr:from>
    <xdr:to>
      <xdr:col>45</xdr:col>
      <xdr:colOff>177800</xdr:colOff>
      <xdr:row>37</xdr:row>
      <xdr:rowOff>131911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376479"/>
          <a:ext cx="889000" cy="9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22155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131911</xdr:rowOff>
    </xdr:from>
    <xdr:to>
      <xdr:col>41</xdr:col>
      <xdr:colOff>50800</xdr:colOff>
      <xdr:row>37</xdr:row>
      <xdr:rowOff>142149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75561"/>
          <a:ext cx="889000" cy="1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19853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127027</xdr:rowOff>
    </xdr:from>
    <xdr:to>
      <xdr:col>55</xdr:col>
      <xdr:colOff>50800</xdr:colOff>
      <xdr:row>37</xdr:row>
      <xdr:rowOff>57177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9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105454</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7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92003</xdr:rowOff>
    </xdr:from>
    <xdr:to>
      <xdr:col>50</xdr:col>
      <xdr:colOff>165100</xdr:colOff>
      <xdr:row>38</xdr:row>
      <xdr:rowOff>22152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356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13279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2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153479</xdr:rowOff>
    </xdr:from>
    <xdr:to>
      <xdr:col>46</xdr:col>
      <xdr:colOff>38100</xdr:colOff>
      <xdr:row>37</xdr:row>
      <xdr:rowOff>83629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3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74756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41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81111</xdr:rowOff>
    </xdr:from>
    <xdr:to>
      <xdr:col>41</xdr:col>
      <xdr:colOff>101600</xdr:colOff>
      <xdr:row>38</xdr:row>
      <xdr:rowOff>11261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2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2388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1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91349</xdr:rowOff>
    </xdr:from>
    <xdr:to>
      <xdr:col>36</xdr:col>
      <xdr:colOff>165100</xdr:colOff>
      <xdr:row>38</xdr:row>
      <xdr:rowOff>21499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3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12626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52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64229</xdr:rowOff>
    </xdr:from>
    <xdr:to>
      <xdr:col>55</xdr:col>
      <xdr:colOff>0</xdr:colOff>
      <xdr:row>54</xdr:row>
      <xdr:rowOff>24377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8979629"/>
          <a:ext cx="838200" cy="30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115061</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37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24377</xdr:rowOff>
    </xdr:from>
    <xdr:to>
      <xdr:col>50</xdr:col>
      <xdr:colOff>114300</xdr:colOff>
      <xdr:row>54</xdr:row>
      <xdr:rowOff>74614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282677"/>
          <a:ext cx="889000" cy="5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93791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5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55401</xdr:rowOff>
    </xdr:from>
    <xdr:to>
      <xdr:col>45</xdr:col>
      <xdr:colOff>177800</xdr:colOff>
      <xdr:row>54</xdr:row>
      <xdr:rowOff>74614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8627901"/>
          <a:ext cx="889000" cy="70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55401</xdr:rowOff>
    </xdr:from>
    <xdr:to>
      <xdr:col>41</xdr:col>
      <xdr:colOff>50800</xdr:colOff>
      <xdr:row>53</xdr:row>
      <xdr:rowOff>105247</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8627901"/>
          <a:ext cx="889000" cy="56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105373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13429</xdr:rowOff>
    </xdr:from>
    <xdr:to>
      <xdr:col>55</xdr:col>
      <xdr:colOff>50800</xdr:colOff>
      <xdr:row>52</xdr:row>
      <xdr:rowOff>115029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892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36306</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878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145027</xdr:rowOff>
    </xdr:from>
    <xdr:to>
      <xdr:col>50</xdr:col>
      <xdr:colOff>165100</xdr:colOff>
      <xdr:row>54</xdr:row>
      <xdr:rowOff>75177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23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91704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00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23814</xdr:rowOff>
    </xdr:from>
    <xdr:to>
      <xdr:col>46</xdr:col>
      <xdr:colOff>38100</xdr:colOff>
      <xdr:row>54</xdr:row>
      <xdr:rowOff>125414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28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116541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37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4601</xdr:rowOff>
    </xdr:from>
    <xdr:to>
      <xdr:col>41</xdr:col>
      <xdr:colOff>101600</xdr:colOff>
      <xdr:row>50</xdr:row>
      <xdr:rowOff>106201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857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122728</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835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54447</xdr:rowOff>
    </xdr:from>
    <xdr:to>
      <xdr:col>36</xdr:col>
      <xdr:colOff>165100</xdr:colOff>
      <xdr:row>53</xdr:row>
      <xdr:rowOff>156047</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14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1124</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891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a:extLst>
            <a:ext uri="{FF2B5EF4-FFF2-40B4-BE49-F238E27FC236}">
              <a16:creationId xmlns:a16="http://schemas.microsoft.com/office/drawing/2014/main" id="{00000000-0008-0000-06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a:extLst>
            <a:ext uri="{FF2B5EF4-FFF2-40B4-BE49-F238E27FC236}">
              <a16:creationId xmlns:a16="http://schemas.microsoft.com/office/drawing/2014/main" id="{00000000-0008-0000-0600-00009A010000}"/>
            </a:ext>
          </a:extLst>
        </xdr:cNvPr>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a:extLst>
            <a:ext uri="{FF2B5EF4-FFF2-40B4-BE49-F238E27FC236}">
              <a16:creationId xmlns:a16="http://schemas.microsoft.com/office/drawing/2014/main" id="{00000000-0008-0000-0600-00009C010000}"/>
            </a:ext>
          </a:extLst>
        </xdr:cNvPr>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159958</xdr:rowOff>
    </xdr:from>
    <xdr:to>
      <xdr:col>55</xdr:col>
      <xdr:colOff>0</xdr:colOff>
      <xdr:row>77</xdr:row>
      <xdr:rowOff>99020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9639300" y="13018708"/>
          <a:ext cx="838200" cy="28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2579</xdr:rowOff>
    </xdr:from>
    <xdr:ext cx="534377" cy="259045"/>
    <xdr:sp macro="" textlink="">
      <xdr:nvSpPr>
        <xdr:cNvPr id="415" name="普通建設事業費 （ うち新規整備　）平均値テキスト">
          <a:extLst>
            <a:ext uri="{FF2B5EF4-FFF2-40B4-BE49-F238E27FC236}">
              <a16:creationId xmlns:a16="http://schemas.microsoft.com/office/drawing/2014/main" id="{00000000-0008-0000-0600-00009F010000}"/>
            </a:ext>
          </a:extLst>
        </xdr:cNvPr>
        <xdr:cNvSpPr txBox="1"/>
      </xdr:nvSpPr>
      <xdr:spPr>
        <a:xfrm>
          <a:off x="10528300" y="133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99020</xdr:rowOff>
    </xdr:from>
    <xdr:to>
      <xdr:col>50</xdr:col>
      <xdr:colOff>114300</xdr:colOff>
      <xdr:row>77</xdr:row>
      <xdr:rowOff>123089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8750300" y="13300670"/>
          <a:ext cx="889000" cy="2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123089</xdr:rowOff>
    </xdr:from>
    <xdr:to>
      <xdr:col>45</xdr:col>
      <xdr:colOff>177800</xdr:colOff>
      <xdr:row>78</xdr:row>
      <xdr:rowOff>118974</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7861300" y="13324739"/>
          <a:ext cx="889000" cy="16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32529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109158</xdr:rowOff>
    </xdr:from>
    <xdr:to>
      <xdr:col>55</xdr:col>
      <xdr:colOff>50800</xdr:colOff>
      <xdr:row>76</xdr:row>
      <xdr:rowOff>39309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29679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132035</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281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48220</xdr:rowOff>
    </xdr:from>
    <xdr:to>
      <xdr:col>50</xdr:col>
      <xdr:colOff>165100</xdr:colOff>
      <xdr:row>77</xdr:row>
      <xdr:rowOff>149820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24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166347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02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72289</xdr:rowOff>
    </xdr:from>
    <xdr:to>
      <xdr:col>46</xdr:col>
      <xdr:colOff>38100</xdr:colOff>
      <xdr:row>78</xdr:row>
      <xdr:rowOff>2439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27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165016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36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68174</xdr:rowOff>
    </xdr:from>
    <xdr:to>
      <xdr:col>41</xdr:col>
      <xdr:colOff>101600</xdr:colOff>
      <xdr:row>78</xdr:row>
      <xdr:rowOff>169774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160901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53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76988</xdr:rowOff>
    </xdr:from>
    <xdr:to>
      <xdr:col>55</xdr:col>
      <xdr:colOff>0</xdr:colOff>
      <xdr:row>96</xdr:row>
      <xdr:rowOff>83286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536188"/>
          <a:ext cx="838200" cy="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83286</xdr:rowOff>
    </xdr:from>
    <xdr:to>
      <xdr:col>50</xdr:col>
      <xdr:colOff>114300</xdr:colOff>
      <xdr:row>96</xdr:row>
      <xdr:rowOff>83362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54248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158094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6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4051</xdr:rowOff>
    </xdr:from>
    <xdr:to>
      <xdr:col>45</xdr:col>
      <xdr:colOff>177800</xdr:colOff>
      <xdr:row>96</xdr:row>
      <xdr:rowOff>83362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5606001"/>
          <a:ext cx="889000" cy="93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83887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101819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26188</xdr:rowOff>
    </xdr:from>
    <xdr:to>
      <xdr:col>55</xdr:col>
      <xdr:colOff>50800</xdr:colOff>
      <xdr:row>96</xdr:row>
      <xdr:rowOff>127788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4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4615</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4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32486</xdr:rowOff>
    </xdr:from>
    <xdr:to>
      <xdr:col>50</xdr:col>
      <xdr:colOff>165100</xdr:colOff>
      <xdr:row>96</xdr:row>
      <xdr:rowOff>134086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49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150613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26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32562</xdr:rowOff>
    </xdr:from>
    <xdr:to>
      <xdr:col>46</xdr:col>
      <xdr:colOff>38100</xdr:colOff>
      <xdr:row>96</xdr:row>
      <xdr:rowOff>134162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49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150689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2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124701</xdr:rowOff>
    </xdr:from>
    <xdr:to>
      <xdr:col>41</xdr:col>
      <xdr:colOff>101600</xdr:colOff>
      <xdr:row>91</xdr:row>
      <xdr:rowOff>54851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555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71378</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61795" y="1533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144403</xdr:rowOff>
    </xdr:from>
    <xdr:to>
      <xdr:col>85</xdr:col>
      <xdr:colOff>127000</xdr:colOff>
      <xdr:row>39</xdr:row>
      <xdr:rowOff>2295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659503"/>
          <a:ext cx="838200" cy="2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137720</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652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167393</xdr:rowOff>
    </xdr:from>
    <xdr:to>
      <xdr:col>81</xdr:col>
      <xdr:colOff>50800</xdr:colOff>
      <xdr:row>39</xdr:row>
      <xdr:rowOff>2295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682493"/>
          <a:ext cx="889000" cy="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99592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78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120187</xdr:rowOff>
    </xdr:from>
    <xdr:to>
      <xdr:col>76</xdr:col>
      <xdr:colOff>114300</xdr:colOff>
      <xdr:row>38</xdr:row>
      <xdr:rowOff>167393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635287"/>
          <a:ext cx="889000" cy="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40287</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72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120187</xdr:rowOff>
    </xdr:from>
    <xdr:to>
      <xdr:col>71</xdr:col>
      <xdr:colOff>177800</xdr:colOff>
      <xdr:row>39</xdr:row>
      <xdr:rowOff>4500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635287"/>
          <a:ext cx="889000" cy="5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77304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76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72585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7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93603</xdr:rowOff>
    </xdr:from>
    <xdr:to>
      <xdr:col>85</xdr:col>
      <xdr:colOff>177800</xdr:colOff>
      <xdr:row>39</xdr:row>
      <xdr:rowOff>23753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52980</xdr:rowOff>
    </xdr:from>
    <xdr:ext cx="469744"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39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122945</xdr:rowOff>
    </xdr:from>
    <xdr:to>
      <xdr:col>81</xdr:col>
      <xdr:colOff>101600</xdr:colOff>
      <xdr:row>39</xdr:row>
      <xdr:rowOff>53095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69622</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4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116593</xdr:rowOff>
    </xdr:from>
    <xdr:to>
      <xdr:col>76</xdr:col>
      <xdr:colOff>165100</xdr:colOff>
      <xdr:row>39</xdr:row>
      <xdr:rowOff>46743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3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63270</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40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69387</xdr:rowOff>
    </xdr:from>
    <xdr:to>
      <xdr:col>72</xdr:col>
      <xdr:colOff>38100</xdr:colOff>
      <xdr:row>38</xdr:row>
      <xdr:rowOff>170987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5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16064</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35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125150</xdr:rowOff>
    </xdr:from>
    <xdr:to>
      <xdr:col>67</xdr:col>
      <xdr:colOff>101600</xdr:colOff>
      <xdr:row>39</xdr:row>
      <xdr:rowOff>55300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4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71826</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641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50203</xdr:rowOff>
    </xdr:from>
    <xdr:to>
      <xdr:col>85</xdr:col>
      <xdr:colOff>127000</xdr:colOff>
      <xdr:row>73</xdr:row>
      <xdr:rowOff>71501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566053"/>
          <a:ext cx="8382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128287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815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42520</xdr:rowOff>
    </xdr:from>
    <xdr:to>
      <xdr:col>81</xdr:col>
      <xdr:colOff>50800</xdr:colOff>
      <xdr:row>73</xdr:row>
      <xdr:rowOff>71501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2558370"/>
          <a:ext cx="889000" cy="2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68711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19685</xdr:rowOff>
    </xdr:from>
    <xdr:to>
      <xdr:col>76</xdr:col>
      <xdr:colOff>114300</xdr:colOff>
      <xdr:row>73</xdr:row>
      <xdr:rowOff>42520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192635"/>
          <a:ext cx="889000" cy="3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19685</xdr:rowOff>
    </xdr:from>
    <xdr:to>
      <xdr:col>71</xdr:col>
      <xdr:colOff>177800</xdr:colOff>
      <xdr:row>71</xdr:row>
      <xdr:rowOff>117818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2192635"/>
          <a:ext cx="889000" cy="9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170853</xdr:rowOff>
    </xdr:from>
    <xdr:to>
      <xdr:col>85</xdr:col>
      <xdr:colOff>177800</xdr:colOff>
      <xdr:row>73</xdr:row>
      <xdr:rowOff>101003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5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22280</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36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20701</xdr:rowOff>
    </xdr:from>
    <xdr:to>
      <xdr:col>81</xdr:col>
      <xdr:colOff>101600</xdr:colOff>
      <xdr:row>73</xdr:row>
      <xdr:rowOff>122301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53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138828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3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163170</xdr:rowOff>
    </xdr:from>
    <xdr:to>
      <xdr:col>76</xdr:col>
      <xdr:colOff>165100</xdr:colOff>
      <xdr:row>73</xdr:row>
      <xdr:rowOff>93320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50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109847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28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140335</xdr:rowOff>
    </xdr:from>
    <xdr:to>
      <xdr:col>72</xdr:col>
      <xdr:colOff>38100</xdr:colOff>
      <xdr:row>71</xdr:row>
      <xdr:rowOff>70485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14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87012</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03795" y="1191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67018</xdr:rowOff>
    </xdr:from>
    <xdr:to>
      <xdr:col>67</xdr:col>
      <xdr:colOff>101600</xdr:colOff>
      <xdr:row>71</xdr:row>
      <xdr:rowOff>168618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23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13695</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14795" y="1201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73177</xdr:rowOff>
    </xdr:from>
    <xdr:to>
      <xdr:col>85</xdr:col>
      <xdr:colOff>127000</xdr:colOff>
      <xdr:row>96</xdr:row>
      <xdr:rowOff>35069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5675127"/>
          <a:ext cx="838200" cy="81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34912</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494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101981</xdr:rowOff>
    </xdr:from>
    <xdr:to>
      <xdr:col>81</xdr:col>
      <xdr:colOff>50800</xdr:colOff>
      <xdr:row>96</xdr:row>
      <xdr:rowOff>35069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389731"/>
          <a:ext cx="889000" cy="10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3501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101981</xdr:rowOff>
    </xdr:from>
    <xdr:to>
      <xdr:col>76</xdr:col>
      <xdr:colOff>114300</xdr:colOff>
      <xdr:row>95</xdr:row>
      <xdr:rowOff>118028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389731"/>
          <a:ext cx="8890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10268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149416</xdr:rowOff>
    </xdr:from>
    <xdr:to>
      <xdr:col>71</xdr:col>
      <xdr:colOff>177800</xdr:colOff>
      <xdr:row>95</xdr:row>
      <xdr:rowOff>118028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094266"/>
          <a:ext cx="889000" cy="3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129529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70916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5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22377</xdr:rowOff>
    </xdr:from>
    <xdr:to>
      <xdr:col>85</xdr:col>
      <xdr:colOff>177800</xdr:colOff>
      <xdr:row>91</xdr:row>
      <xdr:rowOff>123977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562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45254</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547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155719</xdr:rowOff>
    </xdr:from>
    <xdr:to>
      <xdr:col>81</xdr:col>
      <xdr:colOff>101600</xdr:colOff>
      <xdr:row>96</xdr:row>
      <xdr:rowOff>85869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44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102396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21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51181</xdr:rowOff>
    </xdr:from>
    <xdr:to>
      <xdr:col>76</xdr:col>
      <xdr:colOff>165100</xdr:colOff>
      <xdr:row>95</xdr:row>
      <xdr:rowOff>152781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3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169308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11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67228</xdr:rowOff>
    </xdr:from>
    <xdr:to>
      <xdr:col>72</xdr:col>
      <xdr:colOff>38100</xdr:colOff>
      <xdr:row>95</xdr:row>
      <xdr:rowOff>168828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3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13905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13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98616</xdr:rowOff>
    </xdr:from>
    <xdr:to>
      <xdr:col>67</xdr:col>
      <xdr:colOff>101600</xdr:colOff>
      <xdr:row>94</xdr:row>
      <xdr:rowOff>28766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04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45293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581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42037</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28587"/>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42037</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72858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162687</xdr:rowOff>
    </xdr:from>
    <xdr:to>
      <xdr:col>112</xdr:col>
      <xdr:colOff>38100</xdr:colOff>
      <xdr:row>39</xdr:row>
      <xdr:rowOff>92837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83964</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66333" y="67705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66319</xdr:rowOff>
    </xdr:from>
    <xdr:to>
      <xdr:col>116</xdr:col>
      <xdr:colOff>63500</xdr:colOff>
      <xdr:row>58</xdr:row>
      <xdr:rowOff>103848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10419"/>
          <a:ext cx="838200" cy="3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66319</xdr:rowOff>
    </xdr:from>
    <xdr:to>
      <xdr:col>111</xdr:col>
      <xdr:colOff>177800</xdr:colOff>
      <xdr:row>58</xdr:row>
      <xdr:rowOff>101791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10419"/>
          <a:ext cx="889000" cy="3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48831</xdr:rowOff>
    </xdr:from>
    <xdr:to>
      <xdr:col>107</xdr:col>
      <xdr:colOff>50800</xdr:colOff>
      <xdr:row>58</xdr:row>
      <xdr:rowOff>101791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9992931"/>
          <a:ext cx="889000" cy="5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48831</xdr:rowOff>
    </xdr:from>
    <xdr:to>
      <xdr:col>102</xdr:col>
      <xdr:colOff>114300</xdr:colOff>
      <xdr:row>58</xdr:row>
      <xdr:rowOff>129946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992931"/>
          <a:ext cx="889000" cy="8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53048</xdr:rowOff>
    </xdr:from>
    <xdr:to>
      <xdr:col>116</xdr:col>
      <xdr:colOff>114300</xdr:colOff>
      <xdr:row>58</xdr:row>
      <xdr:rowOff>154648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139425</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12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15519</xdr:rowOff>
    </xdr:from>
    <xdr:to>
      <xdr:col>112</xdr:col>
      <xdr:colOff>38100</xdr:colOff>
      <xdr:row>58</xdr:row>
      <xdr:rowOff>117119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5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108246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05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50991</xdr:rowOff>
    </xdr:from>
    <xdr:to>
      <xdr:col>107</xdr:col>
      <xdr:colOff>101600</xdr:colOff>
      <xdr:row>58</xdr:row>
      <xdr:rowOff>152591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9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143718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08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169481</xdr:rowOff>
    </xdr:from>
    <xdr:to>
      <xdr:col>102</xdr:col>
      <xdr:colOff>165100</xdr:colOff>
      <xdr:row>58</xdr:row>
      <xdr:rowOff>99631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90758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03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79146</xdr:rowOff>
    </xdr:from>
    <xdr:to>
      <xdr:col>98</xdr:col>
      <xdr:colOff>38100</xdr:colOff>
      <xdr:row>59</xdr:row>
      <xdr:rowOff>9296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2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423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1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41421</xdr:rowOff>
    </xdr:from>
    <xdr:to>
      <xdr:col>116</xdr:col>
      <xdr:colOff>63500</xdr:colOff>
      <xdr:row>73</xdr:row>
      <xdr:rowOff>71787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2557271"/>
          <a:ext cx="8382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83596</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942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168923</xdr:rowOff>
    </xdr:from>
    <xdr:to>
      <xdr:col>111</xdr:col>
      <xdr:colOff>177800</xdr:colOff>
      <xdr:row>73</xdr:row>
      <xdr:rowOff>41421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2513323"/>
          <a:ext cx="889000" cy="4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16006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168923</xdr:rowOff>
    </xdr:from>
    <xdr:to>
      <xdr:col>107</xdr:col>
      <xdr:colOff>50800</xdr:colOff>
      <xdr:row>73</xdr:row>
      <xdr:rowOff>51651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513323"/>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51651</xdr:rowOff>
    </xdr:from>
    <xdr:to>
      <xdr:col>102</xdr:col>
      <xdr:colOff>114300</xdr:colOff>
      <xdr:row>74</xdr:row>
      <xdr:rowOff>24829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567501"/>
          <a:ext cx="889000" cy="14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20987</xdr:rowOff>
    </xdr:from>
    <xdr:to>
      <xdr:col>116</xdr:col>
      <xdr:colOff>114300</xdr:colOff>
      <xdr:row>73</xdr:row>
      <xdr:rowOff>122587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53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43864</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38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162071</xdr:rowOff>
    </xdr:from>
    <xdr:to>
      <xdr:col>112</xdr:col>
      <xdr:colOff>38100</xdr:colOff>
      <xdr:row>73</xdr:row>
      <xdr:rowOff>92221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50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108748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28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118123</xdr:rowOff>
    </xdr:from>
    <xdr:to>
      <xdr:col>107</xdr:col>
      <xdr:colOff>101600</xdr:colOff>
      <xdr:row>73</xdr:row>
      <xdr:rowOff>48273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46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64800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23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851</xdr:rowOff>
    </xdr:from>
    <xdr:to>
      <xdr:col>102</xdr:col>
      <xdr:colOff>165100</xdr:colOff>
      <xdr:row>73</xdr:row>
      <xdr:rowOff>102451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5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118978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29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145479</xdr:rowOff>
    </xdr:from>
    <xdr:to>
      <xdr:col>98</xdr:col>
      <xdr:colOff>38100</xdr:colOff>
      <xdr:row>74</xdr:row>
      <xdr:rowOff>75629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66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92156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4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歳出決算に係る住民１人当たりのコストは、</a:t>
          </a:r>
          <a:r>
            <a:rPr kumimoji="1" lang="ja-JP" altLang="en-US" sz="1000">
              <a:solidFill>
                <a:schemeClr val="dk1"/>
              </a:solidFill>
              <a:effectLst/>
              <a:latin typeface="+mn-lt"/>
              <a:ea typeface="+mn-ea"/>
              <a:cs typeface="+mn-cs"/>
            </a:rPr>
            <a:t>６７６，５９４円である。</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　１市７町の合併市である本市は、面積が広大であり、行政サービスの範囲が広いことから、支所・出張所を多く配置しており、職員数が他団体より多くなっている</a:t>
          </a:r>
          <a:r>
            <a:rPr kumimoji="1" lang="ja-JP" altLang="en-US" sz="1000">
              <a:solidFill>
                <a:schemeClr val="dk1"/>
              </a:solidFill>
              <a:effectLst/>
              <a:latin typeface="+mn-lt"/>
              <a:ea typeface="+mn-ea"/>
              <a:cs typeface="+mn-cs"/>
            </a:rPr>
            <a:t>ことから人件費が多額となっている</a:t>
          </a:r>
          <a:r>
            <a:rPr kumimoji="1" lang="ja-JP" altLang="ja-JP" sz="1000">
              <a:solidFill>
                <a:schemeClr val="dk1"/>
              </a:solidFill>
              <a:effectLst/>
              <a:latin typeface="+mn-lt"/>
              <a:ea typeface="+mn-ea"/>
              <a:cs typeface="+mn-cs"/>
            </a:rPr>
            <a:t>。　物件費、維持補修費についても、広大な面積に散在する公園、公民館、農業、教育の各施設の維持管理費が</a:t>
          </a:r>
          <a:r>
            <a:rPr kumimoji="1" lang="ja-JP" altLang="en-US" sz="1000">
              <a:solidFill>
                <a:schemeClr val="dk1"/>
              </a:solidFill>
              <a:effectLst/>
              <a:latin typeface="+mn-lt"/>
              <a:ea typeface="+mn-ea"/>
              <a:cs typeface="+mn-cs"/>
            </a:rPr>
            <a:t>多額となっている</a:t>
          </a:r>
          <a:r>
            <a:rPr kumimoji="1" lang="ja-JP" altLang="ja-JP" sz="1000">
              <a:solidFill>
                <a:schemeClr val="dk1"/>
              </a:solidFill>
              <a:effectLst/>
              <a:latin typeface="+mn-lt"/>
              <a:ea typeface="+mn-ea"/>
              <a:cs typeface="+mn-cs"/>
            </a:rPr>
            <a:t>。</a:t>
          </a:r>
          <a:endParaRPr lang="ja-JP" altLang="ja-JP" sz="1100">
            <a:effectLst/>
          </a:endParaRPr>
        </a:p>
        <a:p>
          <a:r>
            <a:rPr kumimoji="1" lang="ja-JP" altLang="ja-JP" sz="1000">
              <a:solidFill>
                <a:schemeClr val="dk1"/>
              </a:solidFill>
              <a:effectLst/>
              <a:latin typeface="+mn-lt"/>
              <a:ea typeface="+mn-ea"/>
              <a:cs typeface="+mn-cs"/>
            </a:rPr>
            <a:t>　扶助費については、福祉医療制度や保育料軽減施策等により、</a:t>
          </a:r>
          <a:r>
            <a:rPr kumimoji="1" lang="ja-JP" altLang="en-US" sz="1000">
              <a:solidFill>
                <a:schemeClr val="dk1"/>
              </a:solidFill>
              <a:effectLst/>
              <a:latin typeface="+mn-lt"/>
              <a:ea typeface="+mn-ea"/>
              <a:cs typeface="+mn-cs"/>
            </a:rPr>
            <a:t>増加傾向にあり</a:t>
          </a:r>
          <a:r>
            <a:rPr kumimoji="1" lang="ja-JP" altLang="ja-JP" sz="1000">
              <a:solidFill>
                <a:schemeClr val="dk1"/>
              </a:solidFill>
              <a:effectLst/>
              <a:latin typeface="+mn-lt"/>
              <a:ea typeface="+mn-ea"/>
              <a:cs typeface="+mn-cs"/>
            </a:rPr>
            <a:t>、今後も子育て支援など国の施策等により増加が見込まれる。補助費等については、１市７町の合併によって一部事務組合で行っていた情報処理、ごみ処理等の事業が市直営事業となったことにより、一部事務組合に対する負担金</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少なくなっている。　</a:t>
          </a:r>
          <a:endParaRPr lang="ja-JP" altLang="ja-JP" sz="1100">
            <a:effectLst/>
          </a:endParaRPr>
        </a:p>
        <a:p>
          <a:r>
            <a:rPr kumimoji="1" lang="ja-JP" altLang="ja-JP" sz="1000">
              <a:solidFill>
                <a:schemeClr val="dk1"/>
              </a:solidFill>
              <a:effectLst/>
              <a:latin typeface="+mn-lt"/>
              <a:ea typeface="+mn-ea"/>
              <a:cs typeface="+mn-cs"/>
            </a:rPr>
            <a:t>　普通建設事業費のうち、更新整備については、支所庁舎、消防分署の建設等により</a:t>
          </a:r>
          <a:r>
            <a:rPr kumimoji="1" lang="ja-JP" altLang="en-US" sz="1000">
              <a:solidFill>
                <a:schemeClr val="dk1"/>
              </a:solidFill>
              <a:effectLst/>
              <a:latin typeface="+mn-lt"/>
              <a:ea typeface="+mn-ea"/>
              <a:cs typeface="+mn-cs"/>
            </a:rPr>
            <a:t>前年度より増となったが、</a:t>
          </a:r>
          <a:r>
            <a:rPr kumimoji="1" lang="ja-JP" altLang="ja-JP" sz="1000">
              <a:solidFill>
                <a:schemeClr val="dk1"/>
              </a:solidFill>
              <a:effectLst/>
              <a:latin typeface="+mn-lt"/>
              <a:ea typeface="+mn-ea"/>
              <a:cs typeface="+mn-cs"/>
            </a:rPr>
            <a:t>他団体</a:t>
          </a:r>
          <a:r>
            <a:rPr kumimoji="1" lang="ja-JP" altLang="en-US" sz="1000">
              <a:solidFill>
                <a:schemeClr val="dk1"/>
              </a:solidFill>
              <a:effectLst/>
              <a:latin typeface="+mn-lt"/>
              <a:ea typeface="+mn-ea"/>
              <a:cs typeface="+mn-cs"/>
            </a:rPr>
            <a:t>が増加したことに</a:t>
          </a:r>
          <a:r>
            <a:rPr kumimoji="1" lang="ja-JP" altLang="ja-JP" sz="1000">
              <a:solidFill>
                <a:schemeClr val="dk1"/>
              </a:solidFill>
              <a:effectLst/>
              <a:latin typeface="+mn-lt"/>
              <a:ea typeface="+mn-ea"/>
              <a:cs typeface="+mn-cs"/>
            </a:rPr>
            <a:t>より</a:t>
          </a:r>
          <a:r>
            <a:rPr kumimoji="1" lang="ja-JP" altLang="en-US" sz="1000">
              <a:solidFill>
                <a:schemeClr val="dk1"/>
              </a:solidFill>
              <a:effectLst/>
              <a:latin typeface="+mn-lt"/>
              <a:ea typeface="+mn-ea"/>
              <a:cs typeface="+mn-cs"/>
            </a:rPr>
            <a:t>、平成２９年度は他団体よりも少なく</a:t>
          </a:r>
          <a:r>
            <a:rPr kumimoji="1" lang="ja-JP" altLang="ja-JP" sz="1000">
              <a:solidFill>
                <a:schemeClr val="dk1"/>
              </a:solidFill>
              <a:effectLst/>
              <a:latin typeface="+mn-lt"/>
              <a:ea typeface="+mn-ea"/>
              <a:cs typeface="+mn-cs"/>
            </a:rPr>
            <a:t>なっ</a:t>
          </a:r>
          <a:r>
            <a:rPr kumimoji="1" lang="ja-JP" altLang="en-US" sz="1000">
              <a:solidFill>
                <a:schemeClr val="dk1"/>
              </a:solidFill>
              <a:effectLst/>
              <a:latin typeface="+mn-lt"/>
              <a:ea typeface="+mn-ea"/>
              <a:cs typeface="+mn-cs"/>
            </a:rPr>
            <a:t>た。</a:t>
          </a:r>
          <a:r>
            <a:rPr kumimoji="1" lang="ja-JP" altLang="ja-JP" sz="1000">
              <a:solidFill>
                <a:schemeClr val="dk1"/>
              </a:solidFill>
              <a:effectLst/>
              <a:latin typeface="+mn-lt"/>
              <a:ea typeface="+mn-ea"/>
              <a:cs typeface="+mn-cs"/>
            </a:rPr>
            <a:t>新規整備については、</a:t>
          </a:r>
          <a:r>
            <a:rPr kumimoji="1" lang="ja-JP" altLang="en-US" sz="1000">
              <a:solidFill>
                <a:schemeClr val="dk1"/>
              </a:solidFill>
              <a:effectLst/>
              <a:latin typeface="+mn-lt"/>
              <a:ea typeface="+mn-ea"/>
              <a:cs typeface="+mn-cs"/>
            </a:rPr>
            <a:t>大型事業の</a:t>
          </a:r>
          <a:r>
            <a:rPr kumimoji="1" lang="ja-JP" altLang="ja-JP" sz="1000">
              <a:solidFill>
                <a:schemeClr val="dk1"/>
              </a:solidFill>
              <a:effectLst/>
              <a:latin typeface="+mn-lt"/>
              <a:ea typeface="+mn-ea"/>
              <a:cs typeface="+mn-cs"/>
            </a:rPr>
            <a:t>防災公園整備事業</a:t>
          </a:r>
          <a:r>
            <a:rPr kumimoji="1" lang="ja-JP" altLang="en-US" sz="1000">
              <a:solidFill>
                <a:schemeClr val="dk1"/>
              </a:solidFill>
              <a:effectLst/>
              <a:latin typeface="+mn-lt"/>
              <a:ea typeface="+mn-ea"/>
              <a:cs typeface="+mn-cs"/>
            </a:rPr>
            <a:t>がピークを迎えていることなど</a:t>
          </a:r>
          <a:r>
            <a:rPr kumimoji="1" lang="ja-JP" altLang="ja-JP" sz="1000">
              <a:solidFill>
                <a:schemeClr val="dk1"/>
              </a:solidFill>
              <a:effectLst/>
              <a:latin typeface="+mn-lt"/>
              <a:ea typeface="+mn-ea"/>
              <a:cs typeface="+mn-cs"/>
            </a:rPr>
            <a:t>により、</a:t>
          </a:r>
          <a:r>
            <a:rPr kumimoji="1" lang="ja-JP" altLang="en-US" sz="1000">
              <a:solidFill>
                <a:schemeClr val="dk1"/>
              </a:solidFill>
              <a:effectLst/>
              <a:latin typeface="+mn-lt"/>
              <a:ea typeface="+mn-ea"/>
              <a:cs typeface="+mn-cs"/>
            </a:rPr>
            <a:t>前年度から大幅に増加した。</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　災害復旧事業費については、平成２</a:t>
          </a:r>
          <a:r>
            <a:rPr kumimoji="1" lang="ja-JP" altLang="en-US" sz="1000">
              <a:solidFill>
                <a:schemeClr val="dk1"/>
              </a:solidFill>
              <a:effectLst/>
              <a:latin typeface="+mn-lt"/>
              <a:ea typeface="+mn-ea"/>
              <a:cs typeface="+mn-cs"/>
            </a:rPr>
            <a:t>９</a:t>
          </a:r>
          <a:r>
            <a:rPr kumimoji="1" lang="ja-JP" altLang="ja-JP" sz="1000">
              <a:solidFill>
                <a:schemeClr val="dk1"/>
              </a:solidFill>
              <a:effectLst/>
              <a:latin typeface="+mn-lt"/>
              <a:ea typeface="+mn-ea"/>
              <a:cs typeface="+mn-cs"/>
            </a:rPr>
            <a:t>年度は、</a:t>
          </a:r>
          <a:r>
            <a:rPr kumimoji="1" lang="ja-JP" altLang="en-US" sz="1000">
              <a:solidFill>
                <a:schemeClr val="dk1"/>
              </a:solidFill>
              <a:effectLst/>
              <a:latin typeface="+mn-lt"/>
              <a:ea typeface="+mn-ea"/>
              <a:cs typeface="+mn-cs"/>
            </a:rPr>
            <a:t>７</a:t>
          </a:r>
          <a:r>
            <a:rPr kumimoji="1" lang="ja-JP" altLang="ja-JP" sz="1000">
              <a:solidFill>
                <a:schemeClr val="dk1"/>
              </a:solidFill>
              <a:effectLst/>
              <a:latin typeface="+mn-lt"/>
              <a:ea typeface="+mn-ea"/>
              <a:cs typeface="+mn-cs"/>
            </a:rPr>
            <a:t>月</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８月の</a:t>
          </a:r>
          <a:r>
            <a:rPr kumimoji="1" lang="ja-JP" altLang="en-US" sz="1000">
              <a:solidFill>
                <a:schemeClr val="dk1"/>
              </a:solidFill>
              <a:effectLst/>
              <a:latin typeface="+mn-lt"/>
              <a:ea typeface="+mn-ea"/>
              <a:cs typeface="+mn-cs"/>
            </a:rPr>
            <a:t>豪雨</a:t>
          </a:r>
          <a:r>
            <a:rPr kumimoji="1" lang="ja-JP" altLang="ja-JP" sz="1000">
              <a:solidFill>
                <a:schemeClr val="dk1"/>
              </a:solidFill>
              <a:effectLst/>
              <a:latin typeface="+mn-lt"/>
              <a:ea typeface="+mn-ea"/>
              <a:cs typeface="+mn-cs"/>
            </a:rPr>
            <a:t>などにより、</a:t>
          </a:r>
          <a:r>
            <a:rPr kumimoji="1" lang="ja-JP" altLang="ja-JP" sz="1000" b="0">
              <a:solidFill>
                <a:schemeClr val="tx1"/>
              </a:solidFill>
              <a:effectLst/>
              <a:latin typeface="+mn-lt"/>
              <a:ea typeface="+mn-ea"/>
              <a:cs typeface="+mn-cs"/>
            </a:rPr>
            <a:t>農林業施設</a:t>
          </a:r>
          <a:r>
            <a:rPr kumimoji="1" lang="ja-JP" altLang="en-US" sz="1000" b="0">
              <a:solidFill>
                <a:schemeClr val="tx1"/>
              </a:solidFill>
              <a:effectLst/>
              <a:latin typeface="+mn-lt"/>
              <a:ea typeface="+mn-ea"/>
              <a:cs typeface="+mn-cs"/>
            </a:rPr>
            <a:t>１４２箇所（補助３２箇所、単独１１０箇所）、</a:t>
          </a:r>
          <a:r>
            <a:rPr kumimoji="1" lang="ja-JP" altLang="ja-JP" sz="1000" b="0">
              <a:solidFill>
                <a:schemeClr val="tx1"/>
              </a:solidFill>
              <a:effectLst/>
              <a:latin typeface="+mn-lt"/>
              <a:ea typeface="+mn-ea"/>
              <a:cs typeface="+mn-cs"/>
            </a:rPr>
            <a:t>公共土木施設</a:t>
          </a:r>
          <a:r>
            <a:rPr kumimoji="1" lang="ja-JP" altLang="en-US" sz="1000" b="0">
              <a:solidFill>
                <a:schemeClr val="tx1"/>
              </a:solidFill>
              <a:effectLst/>
              <a:latin typeface="+mn-lt"/>
              <a:ea typeface="+mn-ea"/>
              <a:cs typeface="+mn-cs"/>
            </a:rPr>
            <a:t>３３８箇所（補助５６</a:t>
          </a:r>
          <a:r>
            <a:rPr kumimoji="1" lang="ja-JP" altLang="ja-JP" sz="1000" b="0">
              <a:solidFill>
                <a:schemeClr val="tx1"/>
              </a:solidFill>
              <a:effectLst/>
              <a:latin typeface="+mn-lt"/>
              <a:ea typeface="+mn-ea"/>
              <a:cs typeface="+mn-cs"/>
            </a:rPr>
            <a:t>箇所</a:t>
          </a:r>
          <a:r>
            <a:rPr kumimoji="1" lang="ja-JP" altLang="en-US" sz="1000" b="0">
              <a:solidFill>
                <a:schemeClr val="tx1"/>
              </a:solidFill>
              <a:effectLst/>
              <a:latin typeface="+mn-lt"/>
              <a:ea typeface="+mn-ea"/>
              <a:cs typeface="+mn-cs"/>
            </a:rPr>
            <a:t>、単独２８２箇所）</a:t>
          </a:r>
          <a:r>
            <a:rPr kumimoji="1" lang="ja-JP" altLang="ja-JP" sz="1000">
              <a:solidFill>
                <a:schemeClr val="dk1"/>
              </a:solidFill>
              <a:effectLst/>
              <a:latin typeface="+mn-lt"/>
              <a:ea typeface="+mn-ea"/>
              <a:cs typeface="+mn-cs"/>
            </a:rPr>
            <a:t>と被災箇所</a:t>
          </a:r>
          <a:r>
            <a:rPr kumimoji="1" lang="ja-JP" altLang="en-US" sz="1000">
              <a:solidFill>
                <a:schemeClr val="dk1"/>
              </a:solidFill>
              <a:effectLst/>
              <a:latin typeface="+mn-lt"/>
              <a:ea typeface="+mn-ea"/>
              <a:cs typeface="+mn-cs"/>
            </a:rPr>
            <a:t>が多かったため</a:t>
          </a:r>
          <a:r>
            <a:rPr kumimoji="1" lang="ja-JP" altLang="ja-JP" sz="1000">
              <a:solidFill>
                <a:schemeClr val="dk1"/>
              </a:solidFill>
              <a:effectLst/>
              <a:latin typeface="+mn-lt"/>
              <a:ea typeface="+mn-ea"/>
              <a:cs typeface="+mn-cs"/>
            </a:rPr>
            <a:t>、事業費</a:t>
          </a:r>
          <a:r>
            <a:rPr kumimoji="1" lang="ja-JP" altLang="en-US" sz="10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多額となっている。</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　公債費は、平成２６年度まで積極的に繰上償還をおこなってきたが、平成２７年度以降は定時償還に留まっている。今後も、元金償還額以内の新規</a:t>
          </a:r>
          <a:r>
            <a:rPr kumimoji="1" lang="ja-JP" altLang="en-US" sz="1000">
              <a:solidFill>
                <a:schemeClr val="dk1"/>
              </a:solidFill>
              <a:effectLst/>
              <a:latin typeface="+mn-lt"/>
              <a:ea typeface="+mn-ea"/>
              <a:cs typeface="+mn-cs"/>
            </a:rPr>
            <a:t>地方債</a:t>
          </a:r>
          <a:r>
            <a:rPr kumimoji="1" lang="ja-JP" altLang="ja-JP" sz="1000">
              <a:solidFill>
                <a:schemeClr val="dk1"/>
              </a:solidFill>
              <a:effectLst/>
              <a:latin typeface="+mn-lt"/>
              <a:ea typeface="+mn-ea"/>
              <a:cs typeface="+mn-cs"/>
            </a:rPr>
            <a:t>発行を基本としながら、繰上償還の実施を検討し、比率の改善に努めていく。</a:t>
          </a:r>
          <a:endParaRPr lang="ja-JP" altLang="ja-JP" sz="1100">
            <a:effectLst/>
          </a:endParaRPr>
        </a:p>
        <a:p>
          <a:r>
            <a:rPr kumimoji="1" lang="ja-JP" altLang="ja-JP" sz="1000">
              <a:solidFill>
                <a:schemeClr val="dk1"/>
              </a:solidFill>
              <a:effectLst/>
              <a:latin typeface="+mn-lt"/>
              <a:ea typeface="+mn-ea"/>
              <a:cs typeface="+mn-cs"/>
            </a:rPr>
            <a:t>　積立金は、</a:t>
          </a:r>
          <a:r>
            <a:rPr kumimoji="1" lang="ja-JP" altLang="en-US" sz="1000">
              <a:solidFill>
                <a:schemeClr val="dk1"/>
              </a:solidFill>
              <a:effectLst/>
              <a:latin typeface="+mn-lt"/>
              <a:ea typeface="+mn-ea"/>
              <a:cs typeface="+mn-cs"/>
            </a:rPr>
            <a:t>地域雇用につながる事業の財源のための地域雇用創出推進基金や、公共施設等の計画的かつ効率的な維持補修費に充てるための公共施設等維持補修基金などへの積み増し</a:t>
          </a:r>
          <a:r>
            <a:rPr kumimoji="1" lang="ja-JP" altLang="ja-JP" sz="1000">
              <a:solidFill>
                <a:schemeClr val="dk1"/>
              </a:solidFill>
              <a:effectLst/>
              <a:latin typeface="+mn-lt"/>
              <a:ea typeface="+mn-ea"/>
              <a:cs typeface="+mn-cs"/>
            </a:rPr>
            <a:t>を図っているため、他団体より多くなっている。繰出金は、国保会計に加え、下水道等の公営企業会計への繰出しが多くなっている。</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　今後、公共施設等総合管理計画等の各種計画に則った公共施設の適正配置、事務事業の統合・効率化を進めるとともに、経費の削減を図り、併せて職員の定員管理に努め、経費の節減を図る。</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秋田県由利本荘市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78,505
78,245
1,209.59
55,589,459
53,115,978
2,085,909
28,756,532
70,950,312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60147</xdr:rowOff>
    </xdr:from>
    <xdr:to>
      <xdr:col>24</xdr:col>
      <xdr:colOff>63500</xdr:colOff>
      <xdr:row>35</xdr:row>
      <xdr:rowOff>70663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60897"/>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94861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52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84379</xdr:rowOff>
    </xdr:from>
    <xdr:to>
      <xdr:col>19</xdr:col>
      <xdr:colOff>177800</xdr:colOff>
      <xdr:row>35</xdr:row>
      <xdr:rowOff>60147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13679"/>
          <a:ext cx="889000" cy="14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32834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84379</xdr:rowOff>
    </xdr:from>
    <xdr:to>
      <xdr:col>15</xdr:col>
      <xdr:colOff>50800</xdr:colOff>
      <xdr:row>35</xdr:row>
      <xdr:rowOff>33630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13679"/>
          <a:ext cx="8890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39692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142901</xdr:rowOff>
    </xdr:from>
    <xdr:to>
      <xdr:col>10</xdr:col>
      <xdr:colOff>114300</xdr:colOff>
      <xdr:row>35</xdr:row>
      <xdr:rowOff>33630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72201"/>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19863</xdr:rowOff>
    </xdr:from>
    <xdr:to>
      <xdr:col>24</xdr:col>
      <xdr:colOff>114300</xdr:colOff>
      <xdr:row>35</xdr:row>
      <xdr:rowOff>121463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169740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9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9347</xdr:rowOff>
    </xdr:from>
    <xdr:to>
      <xdr:col>20</xdr:col>
      <xdr:colOff>38100</xdr:colOff>
      <xdr:row>35</xdr:row>
      <xdr:rowOff>110947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1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102074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0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33579</xdr:rowOff>
    </xdr:from>
    <xdr:to>
      <xdr:col>15</xdr:col>
      <xdr:colOff>101600</xdr:colOff>
      <xdr:row>34</xdr:row>
      <xdr:rowOff>135179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6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126306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95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154280</xdr:rowOff>
    </xdr:from>
    <xdr:to>
      <xdr:col>10</xdr:col>
      <xdr:colOff>165100</xdr:colOff>
      <xdr:row>35</xdr:row>
      <xdr:rowOff>84430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75557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92101</xdr:rowOff>
    </xdr:from>
    <xdr:to>
      <xdr:col>6</xdr:col>
      <xdr:colOff>38100</xdr:colOff>
      <xdr:row>35</xdr:row>
      <xdr:rowOff>22251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13378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1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27495</xdr:rowOff>
    </xdr:from>
    <xdr:to>
      <xdr:col>24</xdr:col>
      <xdr:colOff>63500</xdr:colOff>
      <xdr:row>54</xdr:row>
      <xdr:rowOff>70383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8942895"/>
          <a:ext cx="838200" cy="38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26712</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2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4229</xdr:rowOff>
    </xdr:from>
    <xdr:to>
      <xdr:col>19</xdr:col>
      <xdr:colOff>177800</xdr:colOff>
      <xdr:row>54</xdr:row>
      <xdr:rowOff>70383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262529"/>
          <a:ext cx="889000" cy="6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124604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7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4229</xdr:rowOff>
    </xdr:from>
    <xdr:to>
      <xdr:col>15</xdr:col>
      <xdr:colOff>50800</xdr:colOff>
      <xdr:row>54</xdr:row>
      <xdr:rowOff>69571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262529"/>
          <a:ext cx="889000" cy="6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57396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6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69571</xdr:rowOff>
    </xdr:from>
    <xdr:to>
      <xdr:col>10</xdr:col>
      <xdr:colOff>114300</xdr:colOff>
      <xdr:row>54</xdr:row>
      <xdr:rowOff>76174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327871"/>
          <a:ext cx="889000" cy="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148145</xdr:rowOff>
    </xdr:from>
    <xdr:to>
      <xdr:col>24</xdr:col>
      <xdr:colOff>114300</xdr:colOff>
      <xdr:row>52</xdr:row>
      <xdr:rowOff>78295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889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171022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8743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19583</xdr:rowOff>
    </xdr:from>
    <xdr:to>
      <xdr:col>20</xdr:col>
      <xdr:colOff>38100</xdr:colOff>
      <xdr:row>54</xdr:row>
      <xdr:rowOff>121183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27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137710</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05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124879</xdr:rowOff>
    </xdr:from>
    <xdr:to>
      <xdr:col>15</xdr:col>
      <xdr:colOff>101600</xdr:colOff>
      <xdr:row>54</xdr:row>
      <xdr:rowOff>55029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21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71556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98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18771</xdr:rowOff>
    </xdr:from>
    <xdr:to>
      <xdr:col>10</xdr:col>
      <xdr:colOff>165100</xdr:colOff>
      <xdr:row>54</xdr:row>
      <xdr:rowOff>120371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27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136898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05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25374</xdr:rowOff>
    </xdr:from>
    <xdr:to>
      <xdr:col>6</xdr:col>
      <xdr:colOff>38100</xdr:colOff>
      <xdr:row>54</xdr:row>
      <xdr:rowOff>126974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28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143501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05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15342</xdr:rowOff>
    </xdr:from>
    <xdr:to>
      <xdr:col>24</xdr:col>
      <xdr:colOff>63500</xdr:colOff>
      <xdr:row>75</xdr:row>
      <xdr:rowOff>109410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874092"/>
          <a:ext cx="838200" cy="9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109410</xdr:rowOff>
    </xdr:from>
    <xdr:to>
      <xdr:col>19</xdr:col>
      <xdr:colOff>177800</xdr:colOff>
      <xdr:row>76</xdr:row>
      <xdr:rowOff>29642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968160"/>
          <a:ext cx="889000" cy="9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29642</xdr:rowOff>
    </xdr:from>
    <xdr:to>
      <xdr:col>15</xdr:col>
      <xdr:colOff>50800</xdr:colOff>
      <xdr:row>76</xdr:row>
      <xdr:rowOff>72313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059842"/>
          <a:ext cx="889000" cy="4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72313</xdr:rowOff>
    </xdr:from>
    <xdr:to>
      <xdr:col>10</xdr:col>
      <xdr:colOff>114300</xdr:colOff>
      <xdr:row>77</xdr:row>
      <xdr:rowOff>63385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102513"/>
          <a:ext cx="889000" cy="1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135992</xdr:rowOff>
    </xdr:from>
    <xdr:to>
      <xdr:col>24</xdr:col>
      <xdr:colOff>114300</xdr:colOff>
      <xdr:row>75</xdr:row>
      <xdr:rowOff>66142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82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158869</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674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58610</xdr:rowOff>
    </xdr:from>
    <xdr:to>
      <xdr:col>20</xdr:col>
      <xdr:colOff>38100</xdr:colOff>
      <xdr:row>75</xdr:row>
      <xdr:rowOff>160210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91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5287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692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150292</xdr:rowOff>
    </xdr:from>
    <xdr:to>
      <xdr:col>15</xdr:col>
      <xdr:colOff>101600</xdr:colOff>
      <xdr:row>76</xdr:row>
      <xdr:rowOff>80442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71569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10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21513</xdr:rowOff>
    </xdr:from>
    <xdr:to>
      <xdr:col>10</xdr:col>
      <xdr:colOff>165100</xdr:colOff>
      <xdr:row>76</xdr:row>
      <xdr:rowOff>123113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05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139640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82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12585</xdr:rowOff>
    </xdr:from>
    <xdr:to>
      <xdr:col>6</xdr:col>
      <xdr:colOff>38100</xdr:colOff>
      <xdr:row>77</xdr:row>
      <xdr:rowOff>114185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1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130712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98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55156</xdr:rowOff>
    </xdr:from>
    <xdr:to>
      <xdr:col>24</xdr:col>
      <xdr:colOff>63500</xdr:colOff>
      <xdr:row>96</xdr:row>
      <xdr:rowOff>119138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514356"/>
          <a:ext cx="838200" cy="6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161104</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8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88798</xdr:rowOff>
    </xdr:from>
    <xdr:to>
      <xdr:col>19</xdr:col>
      <xdr:colOff>177800</xdr:colOff>
      <xdr:row>96</xdr:row>
      <xdr:rowOff>119138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547998"/>
          <a:ext cx="889000" cy="3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153594</xdr:rowOff>
    </xdr:from>
    <xdr:to>
      <xdr:col>15</xdr:col>
      <xdr:colOff>50800</xdr:colOff>
      <xdr:row>96</xdr:row>
      <xdr:rowOff>88798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269894"/>
          <a:ext cx="889000" cy="27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153594</xdr:rowOff>
    </xdr:from>
    <xdr:to>
      <xdr:col>10</xdr:col>
      <xdr:colOff>114300</xdr:colOff>
      <xdr:row>96</xdr:row>
      <xdr:rowOff>60173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269894"/>
          <a:ext cx="889000" cy="24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133963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121823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4356</xdr:rowOff>
    </xdr:from>
    <xdr:to>
      <xdr:col>24</xdr:col>
      <xdr:colOff>114300</xdr:colOff>
      <xdr:row>96</xdr:row>
      <xdr:rowOff>105956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6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27233</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1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68338</xdr:rowOff>
    </xdr:from>
    <xdr:to>
      <xdr:col>20</xdr:col>
      <xdr:colOff>38100</xdr:colOff>
      <xdr:row>96</xdr:row>
      <xdr:rowOff>169938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2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161065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62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37998</xdr:rowOff>
    </xdr:from>
    <xdr:to>
      <xdr:col>15</xdr:col>
      <xdr:colOff>101600</xdr:colOff>
      <xdr:row>96</xdr:row>
      <xdr:rowOff>139598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49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130725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58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102794</xdr:rowOff>
    </xdr:from>
    <xdr:to>
      <xdr:col>10</xdr:col>
      <xdr:colOff>165100</xdr:colOff>
      <xdr:row>95</xdr:row>
      <xdr:rowOff>32944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21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49471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599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9373</xdr:rowOff>
    </xdr:from>
    <xdr:to>
      <xdr:col>6</xdr:col>
      <xdr:colOff>38100</xdr:colOff>
      <xdr:row>96</xdr:row>
      <xdr:rowOff>110973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46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127500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24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64915</xdr:rowOff>
    </xdr:from>
    <xdr:to>
      <xdr:col>55</xdr:col>
      <xdr:colOff>0</xdr:colOff>
      <xdr:row>36</xdr:row>
      <xdr:rowOff>71773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237115"/>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138520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2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109329</xdr:rowOff>
    </xdr:from>
    <xdr:to>
      <xdr:col>50</xdr:col>
      <xdr:colOff>114300</xdr:colOff>
      <xdr:row>36</xdr:row>
      <xdr:rowOff>71773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110079"/>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71572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86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21481</xdr:rowOff>
    </xdr:from>
    <xdr:to>
      <xdr:col>45</xdr:col>
      <xdr:colOff>177800</xdr:colOff>
      <xdr:row>35</xdr:row>
      <xdr:rowOff>109329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022231"/>
          <a:ext cx="889000" cy="8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82676</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167785</xdr:rowOff>
    </xdr:from>
    <xdr:to>
      <xdr:col>41</xdr:col>
      <xdr:colOff>50800</xdr:colOff>
      <xdr:row>35</xdr:row>
      <xdr:rowOff>21481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5825635"/>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79410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147990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2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14115</xdr:rowOff>
    </xdr:from>
    <xdr:to>
      <xdr:col>55</xdr:col>
      <xdr:colOff>50800</xdr:colOff>
      <xdr:row>36</xdr:row>
      <xdr:rowOff>115715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1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36992</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03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20973</xdr:rowOff>
    </xdr:from>
    <xdr:to>
      <xdr:col>50</xdr:col>
      <xdr:colOff>165100</xdr:colOff>
      <xdr:row>36</xdr:row>
      <xdr:rowOff>122573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19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139100</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96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58529</xdr:rowOff>
    </xdr:from>
    <xdr:to>
      <xdr:col>46</xdr:col>
      <xdr:colOff>38100</xdr:colOff>
      <xdr:row>35</xdr:row>
      <xdr:rowOff>160129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0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5206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83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142131</xdr:rowOff>
    </xdr:from>
    <xdr:to>
      <xdr:col>41</xdr:col>
      <xdr:colOff>101600</xdr:colOff>
      <xdr:row>35</xdr:row>
      <xdr:rowOff>72281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597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88808</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74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116985</xdr:rowOff>
    </xdr:from>
    <xdr:to>
      <xdr:col>36</xdr:col>
      <xdr:colOff>165100</xdr:colOff>
      <xdr:row>34</xdr:row>
      <xdr:rowOff>47135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77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63662</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55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144977</xdr:rowOff>
    </xdr:from>
    <xdr:to>
      <xdr:col>55</xdr:col>
      <xdr:colOff>0</xdr:colOff>
      <xdr:row>53</xdr:row>
      <xdr:rowOff>156559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231827"/>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14768</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121279</xdr:rowOff>
    </xdr:from>
    <xdr:to>
      <xdr:col>50</xdr:col>
      <xdr:colOff>114300</xdr:colOff>
      <xdr:row>53</xdr:row>
      <xdr:rowOff>144977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208129"/>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168063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121279</xdr:rowOff>
    </xdr:from>
    <xdr:to>
      <xdr:col>45</xdr:col>
      <xdr:colOff>177800</xdr:colOff>
      <xdr:row>54</xdr:row>
      <xdr:rowOff>148463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208129"/>
          <a:ext cx="889000" cy="19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59802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32791</xdr:rowOff>
    </xdr:from>
    <xdr:to>
      <xdr:col>41</xdr:col>
      <xdr:colOff>50800</xdr:colOff>
      <xdr:row>54</xdr:row>
      <xdr:rowOff>148463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291091"/>
          <a:ext cx="889000" cy="1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105759</xdr:rowOff>
    </xdr:from>
    <xdr:to>
      <xdr:col>55</xdr:col>
      <xdr:colOff>50800</xdr:colOff>
      <xdr:row>54</xdr:row>
      <xdr:rowOff>35909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1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128636</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04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94177</xdr:rowOff>
    </xdr:from>
    <xdr:to>
      <xdr:col>50</xdr:col>
      <xdr:colOff>165100</xdr:colOff>
      <xdr:row>54</xdr:row>
      <xdr:rowOff>24327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18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40854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895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70479</xdr:rowOff>
    </xdr:from>
    <xdr:to>
      <xdr:col>46</xdr:col>
      <xdr:colOff>38100</xdr:colOff>
      <xdr:row>54</xdr:row>
      <xdr:rowOff>629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15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17156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893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97663</xdr:rowOff>
    </xdr:from>
    <xdr:to>
      <xdr:col>41</xdr:col>
      <xdr:colOff>101600</xdr:colOff>
      <xdr:row>55</xdr:row>
      <xdr:rowOff>27813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35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44340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13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153441</xdr:rowOff>
    </xdr:from>
    <xdr:to>
      <xdr:col>36</xdr:col>
      <xdr:colOff>165100</xdr:colOff>
      <xdr:row>54</xdr:row>
      <xdr:rowOff>83591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24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100118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0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99124</xdr:rowOff>
    </xdr:from>
    <xdr:to>
      <xdr:col>55</xdr:col>
      <xdr:colOff>0</xdr:colOff>
      <xdr:row>76</xdr:row>
      <xdr:rowOff>113663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129324"/>
          <a:ext cx="8382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108360</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3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52924</xdr:rowOff>
    </xdr:from>
    <xdr:to>
      <xdr:col>50</xdr:col>
      <xdr:colOff>114300</xdr:colOff>
      <xdr:row>76</xdr:row>
      <xdr:rowOff>99124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083124"/>
          <a:ext cx="8890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63257</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2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52924</xdr:rowOff>
    </xdr:from>
    <xdr:to>
      <xdr:col>45</xdr:col>
      <xdr:colOff>177800</xdr:colOff>
      <xdr:row>76</xdr:row>
      <xdr:rowOff>165418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083124"/>
          <a:ext cx="889000" cy="11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38363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2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136522</xdr:rowOff>
    </xdr:from>
    <xdr:to>
      <xdr:col>41</xdr:col>
      <xdr:colOff>50800</xdr:colOff>
      <xdr:row>76</xdr:row>
      <xdr:rowOff>165418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166722"/>
          <a:ext cx="889000" cy="2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146583</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155956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62863</xdr:rowOff>
    </xdr:from>
    <xdr:to>
      <xdr:col>55</xdr:col>
      <xdr:colOff>50800</xdr:colOff>
      <xdr:row>76</xdr:row>
      <xdr:rowOff>164463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09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85740</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94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48324</xdr:rowOff>
    </xdr:from>
    <xdr:to>
      <xdr:col>50</xdr:col>
      <xdr:colOff>165100</xdr:colOff>
      <xdr:row>76</xdr:row>
      <xdr:rowOff>149924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07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166450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85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2124</xdr:rowOff>
    </xdr:from>
    <xdr:to>
      <xdr:col>46</xdr:col>
      <xdr:colOff>38100</xdr:colOff>
      <xdr:row>76</xdr:row>
      <xdr:rowOff>103724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03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120250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80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114618</xdr:rowOff>
    </xdr:from>
    <xdr:to>
      <xdr:col>41</xdr:col>
      <xdr:colOff>101600</xdr:colOff>
      <xdr:row>77</xdr:row>
      <xdr:rowOff>44768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1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61295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92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85722</xdr:rowOff>
    </xdr:from>
    <xdr:to>
      <xdr:col>36</xdr:col>
      <xdr:colOff>165100</xdr:colOff>
      <xdr:row>77</xdr:row>
      <xdr:rowOff>15872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11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32400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89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124961</xdr:rowOff>
    </xdr:from>
    <xdr:to>
      <xdr:col>55</xdr:col>
      <xdr:colOff>0</xdr:colOff>
      <xdr:row>95</xdr:row>
      <xdr:rowOff>24878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5898361"/>
          <a:ext cx="838200" cy="41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167378</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5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24878</xdr:rowOff>
    </xdr:from>
    <xdr:to>
      <xdr:col>50</xdr:col>
      <xdr:colOff>114300</xdr:colOff>
      <xdr:row>96</xdr:row>
      <xdr:rowOff>21503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312628"/>
          <a:ext cx="889000" cy="16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126285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5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84564</xdr:rowOff>
    </xdr:from>
    <xdr:to>
      <xdr:col>45</xdr:col>
      <xdr:colOff>177800</xdr:colOff>
      <xdr:row>96</xdr:row>
      <xdr:rowOff>21503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372314"/>
          <a:ext cx="889000" cy="10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84564</xdr:rowOff>
    </xdr:from>
    <xdr:to>
      <xdr:col>41</xdr:col>
      <xdr:colOff>50800</xdr:colOff>
      <xdr:row>95</xdr:row>
      <xdr:rowOff>163137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372314"/>
          <a:ext cx="889000" cy="7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143701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126840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74161</xdr:rowOff>
    </xdr:from>
    <xdr:to>
      <xdr:col>55</xdr:col>
      <xdr:colOff>50800</xdr:colOff>
      <xdr:row>93</xdr:row>
      <xdr:rowOff>4311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58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97038</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569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145528</xdr:rowOff>
    </xdr:from>
    <xdr:to>
      <xdr:col>50</xdr:col>
      <xdr:colOff>165100</xdr:colOff>
      <xdr:row>95</xdr:row>
      <xdr:rowOff>75678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26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92205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03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142153</xdr:rowOff>
    </xdr:from>
    <xdr:to>
      <xdr:col>46</xdr:col>
      <xdr:colOff>38100</xdr:colOff>
      <xdr:row>96</xdr:row>
      <xdr:rowOff>72303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42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63430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52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33764</xdr:rowOff>
    </xdr:from>
    <xdr:to>
      <xdr:col>41</xdr:col>
      <xdr:colOff>101600</xdr:colOff>
      <xdr:row>95</xdr:row>
      <xdr:rowOff>135364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3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151891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09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112337</xdr:rowOff>
    </xdr:from>
    <xdr:to>
      <xdr:col>36</xdr:col>
      <xdr:colOff>165100</xdr:colOff>
      <xdr:row>96</xdr:row>
      <xdr:rowOff>42487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40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59014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17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3683</xdr:rowOff>
    </xdr:from>
    <xdr:to>
      <xdr:col>85</xdr:col>
      <xdr:colOff>126364</xdr:colOff>
      <xdr:row>37</xdr:row>
      <xdr:rowOff>112337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832983"/>
          <a:ext cx="1269" cy="623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116164</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45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112337</xdr:rowOff>
    </xdr:from>
    <xdr:to>
      <xdr:col>86</xdr:col>
      <xdr:colOff>25400</xdr:colOff>
      <xdr:row>37</xdr:row>
      <xdr:rowOff>112337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45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121810</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6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3683</xdr:rowOff>
    </xdr:from>
    <xdr:to>
      <xdr:col>86</xdr:col>
      <xdr:colOff>25400</xdr:colOff>
      <xdr:row>34</xdr:row>
      <xdr:rowOff>3683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832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68606</xdr:rowOff>
    </xdr:from>
    <xdr:to>
      <xdr:col>85</xdr:col>
      <xdr:colOff>127000</xdr:colOff>
      <xdr:row>35</xdr:row>
      <xdr:rowOff>120246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069356"/>
          <a:ext cx="838200" cy="5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152892</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53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3015</xdr:rowOff>
    </xdr:from>
    <xdr:to>
      <xdr:col>85</xdr:col>
      <xdr:colOff>177800</xdr:colOff>
      <xdr:row>36</xdr:row>
      <xdr:rowOff>104615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150376</xdr:rowOff>
    </xdr:from>
    <xdr:to>
      <xdr:col>81</xdr:col>
      <xdr:colOff>50800</xdr:colOff>
      <xdr:row>35</xdr:row>
      <xdr:rowOff>120246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5979676"/>
          <a:ext cx="889000" cy="14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11153</xdr:rowOff>
    </xdr:from>
    <xdr:to>
      <xdr:col>81</xdr:col>
      <xdr:colOff>101600</xdr:colOff>
      <xdr:row>36</xdr:row>
      <xdr:rowOff>112753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103880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2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34590</xdr:rowOff>
    </xdr:from>
    <xdr:to>
      <xdr:col>76</xdr:col>
      <xdr:colOff>114300</xdr:colOff>
      <xdr:row>34</xdr:row>
      <xdr:rowOff>150376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5178090"/>
          <a:ext cx="889000" cy="80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146919</xdr:rowOff>
    </xdr:from>
    <xdr:to>
      <xdr:col>76</xdr:col>
      <xdr:colOff>165100</xdr:colOff>
      <xdr:row>36</xdr:row>
      <xdr:rowOff>77069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4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68196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24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34590</xdr:rowOff>
    </xdr:from>
    <xdr:to>
      <xdr:col>71</xdr:col>
      <xdr:colOff>177800</xdr:colOff>
      <xdr:row>35</xdr:row>
      <xdr:rowOff>5397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5178090"/>
          <a:ext cx="889000" cy="82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37282</xdr:rowOff>
    </xdr:from>
    <xdr:to>
      <xdr:col>72</xdr:col>
      <xdr:colOff>38100</xdr:colOff>
      <xdr:row>36</xdr:row>
      <xdr:rowOff>138882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0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30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51478</xdr:rowOff>
    </xdr:from>
    <xdr:to>
      <xdr:col>67</xdr:col>
      <xdr:colOff>101600</xdr:colOff>
      <xdr:row>36</xdr:row>
      <xdr:rowOff>153078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2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144205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31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17806</xdr:rowOff>
    </xdr:from>
    <xdr:to>
      <xdr:col>85</xdr:col>
      <xdr:colOff>177800</xdr:colOff>
      <xdr:row>35</xdr:row>
      <xdr:rowOff>119406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0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40683</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86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69446</xdr:rowOff>
    </xdr:from>
    <xdr:to>
      <xdr:col>81</xdr:col>
      <xdr:colOff>101600</xdr:colOff>
      <xdr:row>35</xdr:row>
      <xdr:rowOff>171046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07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16123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84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99576</xdr:rowOff>
    </xdr:from>
    <xdr:to>
      <xdr:col>76</xdr:col>
      <xdr:colOff>165100</xdr:colOff>
      <xdr:row>35</xdr:row>
      <xdr:rowOff>29726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92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46253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7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155240</xdr:rowOff>
    </xdr:from>
    <xdr:to>
      <xdr:col>72</xdr:col>
      <xdr:colOff>38100</xdr:colOff>
      <xdr:row>30</xdr:row>
      <xdr:rowOff>85390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512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101917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490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126047</xdr:rowOff>
    </xdr:from>
    <xdr:to>
      <xdr:col>67</xdr:col>
      <xdr:colOff>101600</xdr:colOff>
      <xdr:row>35</xdr:row>
      <xdr:rowOff>56197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95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72724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73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160693</xdr:rowOff>
    </xdr:from>
    <xdr:to>
      <xdr:col>85</xdr:col>
      <xdr:colOff>127000</xdr:colOff>
      <xdr:row>56</xdr:row>
      <xdr:rowOff>104819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590443"/>
          <a:ext cx="838200" cy="11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160693</xdr:rowOff>
    </xdr:from>
    <xdr:to>
      <xdr:col>81</xdr:col>
      <xdr:colOff>50800</xdr:colOff>
      <xdr:row>55</xdr:row>
      <xdr:rowOff>163855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590443"/>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42981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103600</xdr:rowOff>
    </xdr:from>
    <xdr:to>
      <xdr:col>76</xdr:col>
      <xdr:colOff>114300</xdr:colOff>
      <xdr:row>55</xdr:row>
      <xdr:rowOff>163855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361900"/>
          <a:ext cx="889000" cy="23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36110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124269</xdr:rowOff>
    </xdr:from>
    <xdr:to>
      <xdr:col>71</xdr:col>
      <xdr:colOff>177800</xdr:colOff>
      <xdr:row>54</xdr:row>
      <xdr:rowOff>103600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211119"/>
          <a:ext cx="889000" cy="15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54019</xdr:rowOff>
    </xdr:from>
    <xdr:to>
      <xdr:col>85</xdr:col>
      <xdr:colOff>177800</xdr:colOff>
      <xdr:row>56</xdr:row>
      <xdr:rowOff>155619</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5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32446</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109893</xdr:rowOff>
    </xdr:from>
    <xdr:to>
      <xdr:col>81</xdr:col>
      <xdr:colOff>101600</xdr:colOff>
      <xdr:row>56</xdr:row>
      <xdr:rowOff>40043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5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56570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31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113055</xdr:rowOff>
    </xdr:from>
    <xdr:to>
      <xdr:col>76</xdr:col>
      <xdr:colOff>165100</xdr:colOff>
      <xdr:row>56</xdr:row>
      <xdr:rowOff>43205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5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34332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63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52800</xdr:rowOff>
    </xdr:from>
    <xdr:to>
      <xdr:col>72</xdr:col>
      <xdr:colOff>38100</xdr:colOff>
      <xdr:row>54</xdr:row>
      <xdr:rowOff>154400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3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170927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08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73469</xdr:rowOff>
    </xdr:from>
    <xdr:to>
      <xdr:col>67</xdr:col>
      <xdr:colOff>101600</xdr:colOff>
      <xdr:row>54</xdr:row>
      <xdr:rowOff>3619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16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20146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893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144402</xdr:rowOff>
    </xdr:from>
    <xdr:to>
      <xdr:col>85</xdr:col>
      <xdr:colOff>127000</xdr:colOff>
      <xdr:row>79</xdr:row>
      <xdr:rowOff>2294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17502"/>
          <a:ext cx="838200" cy="2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137720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510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167393</xdr:rowOff>
    </xdr:from>
    <xdr:to>
      <xdr:col>81</xdr:col>
      <xdr:colOff>50800</xdr:colOff>
      <xdr:row>79</xdr:row>
      <xdr:rowOff>2294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40493"/>
          <a:ext cx="889000" cy="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99592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64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120188</xdr:rowOff>
    </xdr:from>
    <xdr:to>
      <xdr:col>76</xdr:col>
      <xdr:colOff>114300</xdr:colOff>
      <xdr:row>78</xdr:row>
      <xdr:rowOff>167393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493288"/>
          <a:ext cx="889000" cy="4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40287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58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120188</xdr:rowOff>
    </xdr:from>
    <xdr:to>
      <xdr:col>71</xdr:col>
      <xdr:colOff>177800</xdr:colOff>
      <xdr:row>79</xdr:row>
      <xdr:rowOff>4499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493288"/>
          <a:ext cx="889000" cy="5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77205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6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72519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61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93602</xdr:rowOff>
    </xdr:from>
    <xdr:to>
      <xdr:col>85</xdr:col>
      <xdr:colOff>177800</xdr:colOff>
      <xdr:row>79</xdr:row>
      <xdr:rowOff>23752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52979</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25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122944</xdr:rowOff>
    </xdr:from>
    <xdr:to>
      <xdr:col>81</xdr:col>
      <xdr:colOff>101600</xdr:colOff>
      <xdr:row>79</xdr:row>
      <xdr:rowOff>53094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9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69621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116593</xdr:rowOff>
    </xdr:from>
    <xdr:to>
      <xdr:col>76</xdr:col>
      <xdr:colOff>165100</xdr:colOff>
      <xdr:row>79</xdr:row>
      <xdr:rowOff>46743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8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63270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26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69388</xdr:rowOff>
    </xdr:from>
    <xdr:to>
      <xdr:col>72</xdr:col>
      <xdr:colOff>38100</xdr:colOff>
      <xdr:row>78</xdr:row>
      <xdr:rowOff>170988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16065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21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125149</xdr:rowOff>
    </xdr:from>
    <xdr:to>
      <xdr:col>67</xdr:col>
      <xdr:colOff>101600</xdr:colOff>
      <xdr:row>79</xdr:row>
      <xdr:rowOff>55299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71826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27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50203</xdr:rowOff>
    </xdr:from>
    <xdr:to>
      <xdr:col>85</xdr:col>
      <xdr:colOff>127000</xdr:colOff>
      <xdr:row>93</xdr:row>
      <xdr:rowOff>71501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5995053"/>
          <a:ext cx="8382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128210</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244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42520</xdr:rowOff>
    </xdr:from>
    <xdr:to>
      <xdr:col>81</xdr:col>
      <xdr:colOff>50800</xdr:colOff>
      <xdr:row>93</xdr:row>
      <xdr:rowOff>71501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5987370"/>
          <a:ext cx="889000" cy="2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68711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19686</xdr:rowOff>
    </xdr:from>
    <xdr:to>
      <xdr:col>76</xdr:col>
      <xdr:colOff>114300</xdr:colOff>
      <xdr:row>93</xdr:row>
      <xdr:rowOff>42520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5621636"/>
          <a:ext cx="889000" cy="3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19686</xdr:rowOff>
    </xdr:from>
    <xdr:to>
      <xdr:col>71</xdr:col>
      <xdr:colOff>177800</xdr:colOff>
      <xdr:row>91</xdr:row>
      <xdr:rowOff>117818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5621636"/>
          <a:ext cx="889000" cy="9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170853</xdr:rowOff>
    </xdr:from>
    <xdr:to>
      <xdr:col>85</xdr:col>
      <xdr:colOff>177800</xdr:colOff>
      <xdr:row>93</xdr:row>
      <xdr:rowOff>101003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594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22280</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579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20701</xdr:rowOff>
    </xdr:from>
    <xdr:to>
      <xdr:col>81</xdr:col>
      <xdr:colOff>101600</xdr:colOff>
      <xdr:row>93</xdr:row>
      <xdr:rowOff>122301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59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138828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574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163170</xdr:rowOff>
    </xdr:from>
    <xdr:to>
      <xdr:col>76</xdr:col>
      <xdr:colOff>165100</xdr:colOff>
      <xdr:row>93</xdr:row>
      <xdr:rowOff>93320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59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109847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571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140336</xdr:rowOff>
    </xdr:from>
    <xdr:to>
      <xdr:col>72</xdr:col>
      <xdr:colOff>38100</xdr:colOff>
      <xdr:row>91</xdr:row>
      <xdr:rowOff>70486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557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87013</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03795" y="1534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67018</xdr:rowOff>
    </xdr:from>
    <xdr:to>
      <xdr:col>67</xdr:col>
      <xdr:colOff>101600</xdr:colOff>
      <xdr:row>91</xdr:row>
      <xdr:rowOff>168618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566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13695</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14795" y="1544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81244</xdr:rowOff>
    </xdr:from>
    <xdr:to>
      <xdr:col>116</xdr:col>
      <xdr:colOff>63500</xdr:colOff>
      <xdr:row>39</xdr:row>
      <xdr:rowOff>84510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6779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78305</xdr:rowOff>
    </xdr:from>
    <xdr:to>
      <xdr:col>111</xdr:col>
      <xdr:colOff>177800</xdr:colOff>
      <xdr:row>39</xdr:row>
      <xdr:rowOff>81244</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64855"/>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161580</xdr:rowOff>
    </xdr:from>
    <xdr:to>
      <xdr:col>107</xdr:col>
      <xdr:colOff>50800</xdr:colOff>
      <xdr:row>39</xdr:row>
      <xdr:rowOff>78305</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505230"/>
          <a:ext cx="889000" cy="25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75039</xdr:rowOff>
    </xdr:from>
    <xdr:to>
      <xdr:col>102</xdr:col>
      <xdr:colOff>114300</xdr:colOff>
      <xdr:row>37</xdr:row>
      <xdr:rowOff>161580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247239"/>
          <a:ext cx="889000" cy="25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93780</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780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98024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784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33710</xdr:rowOff>
    </xdr:from>
    <xdr:to>
      <xdr:col>116</xdr:col>
      <xdr:colOff>114300</xdr:colOff>
      <xdr:row>39</xdr:row>
      <xdr:rowOff>135310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7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132315</xdr:rowOff>
    </xdr:from>
    <xdr:ext cx="313932"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47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30444</xdr:rowOff>
    </xdr:from>
    <xdr:to>
      <xdr:col>112</xdr:col>
      <xdr:colOff>38100</xdr:colOff>
      <xdr:row>39</xdr:row>
      <xdr:rowOff>132044</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71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123171</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66333" y="6809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27505</xdr:rowOff>
    </xdr:from>
    <xdr:to>
      <xdr:col>107</xdr:col>
      <xdr:colOff>101600</xdr:colOff>
      <xdr:row>39</xdr:row>
      <xdr:rowOff>129105</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71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120232</xdr:rowOff>
    </xdr:from>
    <xdr:ext cx="313932"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77333" y="68067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110780</xdr:rowOff>
    </xdr:from>
    <xdr:to>
      <xdr:col>102</xdr:col>
      <xdr:colOff>165100</xdr:colOff>
      <xdr:row>38</xdr:row>
      <xdr:rowOff>40931</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4544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57457</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6017" y="6229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24239</xdr:rowOff>
    </xdr:from>
    <xdr:to>
      <xdr:col>98</xdr:col>
      <xdr:colOff>38100</xdr:colOff>
      <xdr:row>36</xdr:row>
      <xdr:rowOff>125839</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19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142366</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21428" y="597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00">
              <a:solidFill>
                <a:schemeClr val="dk1"/>
              </a:solidFill>
              <a:effectLst/>
              <a:latin typeface="+mn-lt"/>
              <a:ea typeface="+mn-ea"/>
              <a:cs typeface="+mn-cs"/>
            </a:rPr>
            <a:t>　議会費の住民一人当たりのコストは</a:t>
          </a:r>
          <a:r>
            <a:rPr kumimoji="1" lang="ja-JP" altLang="en-US" sz="800">
              <a:solidFill>
                <a:schemeClr val="dk1"/>
              </a:solidFill>
              <a:effectLst/>
              <a:latin typeface="+mn-lt"/>
              <a:ea typeface="+mn-ea"/>
              <a:cs typeface="+mn-cs"/>
            </a:rPr>
            <a:t>３，２７６</a:t>
          </a:r>
          <a:r>
            <a:rPr kumimoji="1" lang="ja-JP" altLang="ja-JP" sz="800">
              <a:solidFill>
                <a:schemeClr val="dk1"/>
              </a:solidFill>
              <a:effectLst/>
              <a:latin typeface="+mn-lt"/>
              <a:ea typeface="+mn-ea"/>
              <a:cs typeface="+mn-cs"/>
            </a:rPr>
            <a:t>円で</a:t>
          </a:r>
          <a:r>
            <a:rPr kumimoji="1" lang="ja-JP" altLang="ja-JP" sz="800" b="0">
              <a:solidFill>
                <a:schemeClr val="tx1"/>
              </a:solidFill>
              <a:effectLst/>
              <a:latin typeface="+mn-lt"/>
              <a:ea typeface="+mn-ea"/>
              <a:cs typeface="+mn-cs"/>
            </a:rPr>
            <a:t>、議員</a:t>
          </a:r>
          <a:r>
            <a:rPr kumimoji="1" lang="ja-JP" altLang="en-US" sz="800" b="0">
              <a:solidFill>
                <a:schemeClr val="tx1"/>
              </a:solidFill>
              <a:effectLst/>
              <a:latin typeface="+mn-lt"/>
              <a:ea typeface="+mn-ea"/>
              <a:cs typeface="+mn-cs"/>
            </a:rPr>
            <a:t>報酬</a:t>
          </a:r>
          <a:r>
            <a:rPr kumimoji="1" lang="ja-JP" altLang="ja-JP" sz="800" b="0">
              <a:solidFill>
                <a:schemeClr val="tx1"/>
              </a:solidFill>
              <a:effectLst/>
              <a:latin typeface="+mn-lt"/>
              <a:ea typeface="+mn-ea"/>
              <a:cs typeface="+mn-cs"/>
            </a:rPr>
            <a:t>が</a:t>
          </a:r>
          <a:r>
            <a:rPr kumimoji="1" lang="ja-JP" altLang="ja-JP" sz="800">
              <a:solidFill>
                <a:schemeClr val="dk1"/>
              </a:solidFill>
              <a:effectLst/>
              <a:latin typeface="+mn-lt"/>
              <a:ea typeface="+mn-ea"/>
              <a:cs typeface="+mn-cs"/>
            </a:rPr>
            <a:t>減となったことで平成２</a:t>
          </a:r>
          <a:r>
            <a:rPr kumimoji="1" lang="ja-JP" altLang="en-US" sz="800">
              <a:solidFill>
                <a:schemeClr val="dk1"/>
              </a:solidFill>
              <a:effectLst/>
              <a:latin typeface="+mn-lt"/>
              <a:ea typeface="+mn-ea"/>
              <a:cs typeface="+mn-cs"/>
            </a:rPr>
            <a:t>９</a:t>
          </a:r>
          <a:r>
            <a:rPr kumimoji="1" lang="ja-JP" altLang="ja-JP" sz="800">
              <a:solidFill>
                <a:schemeClr val="dk1"/>
              </a:solidFill>
              <a:effectLst/>
              <a:latin typeface="+mn-lt"/>
              <a:ea typeface="+mn-ea"/>
              <a:cs typeface="+mn-cs"/>
            </a:rPr>
            <a:t>年度は減となった。　総務費の住民一人当たりのコストは</a:t>
          </a:r>
          <a:r>
            <a:rPr kumimoji="1" lang="ja-JP" altLang="en-US" sz="800">
              <a:solidFill>
                <a:schemeClr val="dk1"/>
              </a:solidFill>
              <a:effectLst/>
              <a:latin typeface="+mn-lt"/>
              <a:ea typeface="+mn-ea"/>
              <a:cs typeface="+mn-cs"/>
            </a:rPr>
            <a:t>１２５，８３５</a:t>
          </a:r>
          <a:r>
            <a:rPr kumimoji="1" lang="ja-JP" altLang="ja-JP" sz="800">
              <a:solidFill>
                <a:schemeClr val="dk1"/>
              </a:solidFill>
              <a:effectLst/>
              <a:latin typeface="+mn-lt"/>
              <a:ea typeface="+mn-ea"/>
              <a:cs typeface="+mn-cs"/>
            </a:rPr>
            <a:t>円で、近年、各支所庁舎の建設等が継続され</a:t>
          </a:r>
          <a:r>
            <a:rPr kumimoji="1" lang="ja-JP" altLang="en-US" sz="800">
              <a:solidFill>
                <a:schemeClr val="dk1"/>
              </a:solidFill>
              <a:effectLst/>
              <a:latin typeface="+mn-lt"/>
              <a:ea typeface="+mn-ea"/>
              <a:cs typeface="+mn-cs"/>
            </a:rPr>
            <a:t>おり、庁舎建設基金への積み増しによる増などにより</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前年度から大幅に増額とな</a:t>
          </a:r>
          <a:r>
            <a:rPr kumimoji="1" lang="ja-JP" altLang="ja-JP" sz="800">
              <a:solidFill>
                <a:schemeClr val="dk1"/>
              </a:solidFill>
              <a:effectLst/>
              <a:latin typeface="+mn-lt"/>
              <a:ea typeface="+mn-ea"/>
              <a:cs typeface="+mn-cs"/>
            </a:rPr>
            <a:t>っている。</a:t>
          </a:r>
          <a:endParaRPr kumimoji="1" lang="en-US" altLang="ja-JP" sz="800">
            <a:solidFill>
              <a:schemeClr val="dk1"/>
            </a:solidFill>
            <a:effectLst/>
            <a:latin typeface="+mn-lt"/>
            <a:ea typeface="+mn-ea"/>
            <a:cs typeface="+mn-cs"/>
          </a:endParaRPr>
        </a:p>
        <a:p>
          <a:pPr eaLnBrk="1" fontAlgn="auto" latinLnBrk="0" hangingPunct="1"/>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民生費の住民一人当たりのコストは</a:t>
          </a:r>
          <a:r>
            <a:rPr kumimoji="1" lang="ja-JP" altLang="en-US" sz="800">
              <a:solidFill>
                <a:schemeClr val="dk1"/>
              </a:solidFill>
              <a:effectLst/>
              <a:latin typeface="+mn-lt"/>
              <a:ea typeface="+mn-ea"/>
              <a:cs typeface="+mn-cs"/>
            </a:rPr>
            <a:t>１７６，２９２円</a:t>
          </a:r>
          <a:r>
            <a:rPr kumimoji="1" lang="ja-JP" altLang="ja-JP" sz="800">
              <a:solidFill>
                <a:schemeClr val="dk1"/>
              </a:solidFill>
              <a:effectLst/>
              <a:latin typeface="+mn-lt"/>
              <a:ea typeface="+mn-ea"/>
              <a:cs typeface="+mn-cs"/>
            </a:rPr>
            <a:t>で、</a:t>
          </a:r>
          <a:r>
            <a:rPr kumimoji="1" lang="ja-JP" altLang="en-US" sz="800">
              <a:solidFill>
                <a:schemeClr val="dk1"/>
              </a:solidFill>
              <a:effectLst/>
              <a:latin typeface="+mn-lt"/>
              <a:ea typeface="+mn-ea"/>
              <a:cs typeface="+mn-cs"/>
            </a:rPr>
            <a:t>民間保育園改築事業費補助金、施設型給付事業等</a:t>
          </a:r>
          <a:r>
            <a:rPr kumimoji="1" lang="ja-JP" altLang="ja-JP" sz="800">
              <a:solidFill>
                <a:schemeClr val="dk1"/>
              </a:solidFill>
              <a:effectLst/>
              <a:latin typeface="+mn-lt"/>
              <a:ea typeface="+mn-ea"/>
              <a:cs typeface="+mn-cs"/>
            </a:rPr>
            <a:t>により多くなったが、社会保障費の増加等により増大傾向となっている。</a:t>
          </a:r>
          <a:endParaRPr lang="ja-JP" altLang="ja-JP" sz="1000">
            <a:effectLst/>
          </a:endParaRPr>
        </a:p>
        <a:p>
          <a:r>
            <a:rPr kumimoji="1" lang="ja-JP" altLang="ja-JP" sz="800">
              <a:solidFill>
                <a:schemeClr val="dk1"/>
              </a:solidFill>
              <a:effectLst/>
              <a:latin typeface="+mn-lt"/>
              <a:ea typeface="+mn-ea"/>
              <a:cs typeface="+mn-cs"/>
            </a:rPr>
            <a:t>　衛生費の住民一人当たりのコストは</a:t>
          </a:r>
          <a:r>
            <a:rPr kumimoji="1" lang="ja-JP" altLang="en-US" sz="800">
              <a:solidFill>
                <a:schemeClr val="dk1"/>
              </a:solidFill>
              <a:effectLst/>
              <a:latin typeface="+mn-lt"/>
              <a:ea typeface="+mn-ea"/>
              <a:cs typeface="+mn-cs"/>
            </a:rPr>
            <a:t>３９，６５７</a:t>
          </a:r>
          <a:r>
            <a:rPr kumimoji="1" lang="ja-JP" altLang="ja-JP" sz="800">
              <a:solidFill>
                <a:schemeClr val="dk1"/>
              </a:solidFill>
              <a:effectLst/>
              <a:latin typeface="+mn-lt"/>
              <a:ea typeface="+mn-ea"/>
              <a:cs typeface="+mn-cs"/>
            </a:rPr>
            <a:t>円で、</a:t>
          </a:r>
          <a:r>
            <a:rPr kumimoji="1" lang="ja-JP" altLang="en-US" sz="800">
              <a:solidFill>
                <a:schemeClr val="dk1"/>
              </a:solidFill>
              <a:effectLst/>
              <a:latin typeface="+mn-lt"/>
              <a:ea typeface="+mn-ea"/>
              <a:cs typeface="+mn-cs"/>
            </a:rPr>
            <a:t>ごみ処理施設整備事業、上水道事業費補助金の増等により、平成２９年度は増</a:t>
          </a:r>
          <a:r>
            <a:rPr kumimoji="1" lang="ja-JP" altLang="ja-JP" sz="800">
              <a:solidFill>
                <a:schemeClr val="dk1"/>
              </a:solidFill>
              <a:effectLst/>
              <a:latin typeface="+mn-lt"/>
              <a:ea typeface="+mn-ea"/>
              <a:cs typeface="+mn-cs"/>
            </a:rPr>
            <a:t>となった。労働費の住民一人当たりのコストは１，６</a:t>
          </a:r>
          <a:r>
            <a:rPr kumimoji="1" lang="ja-JP" altLang="en-US" sz="800">
              <a:solidFill>
                <a:schemeClr val="dk1"/>
              </a:solidFill>
              <a:effectLst/>
              <a:latin typeface="+mn-lt"/>
              <a:ea typeface="+mn-ea"/>
              <a:cs typeface="+mn-cs"/>
            </a:rPr>
            <a:t>７９</a:t>
          </a:r>
          <a:r>
            <a:rPr kumimoji="1" lang="ja-JP" altLang="ja-JP" sz="800">
              <a:solidFill>
                <a:schemeClr val="dk1"/>
              </a:solidFill>
              <a:effectLst/>
              <a:latin typeface="+mn-lt"/>
              <a:ea typeface="+mn-ea"/>
              <a:cs typeface="+mn-cs"/>
            </a:rPr>
            <a:t>円で、雇用情勢の改善や事業完了により減額傾向となっているが、雇用創出に力点をおいていることから、多くなっている。　</a:t>
          </a:r>
          <a:endParaRPr lang="ja-JP" altLang="ja-JP" sz="1000">
            <a:effectLst/>
          </a:endParaRPr>
        </a:p>
        <a:p>
          <a:r>
            <a:rPr kumimoji="1" lang="ja-JP" altLang="ja-JP" sz="800">
              <a:solidFill>
                <a:schemeClr val="dk1"/>
              </a:solidFill>
              <a:effectLst/>
              <a:latin typeface="+mn-lt"/>
              <a:ea typeface="+mn-ea"/>
              <a:cs typeface="+mn-cs"/>
            </a:rPr>
            <a:t>　農林水産業費の住民一人当たりのコストは４８，</a:t>
          </a:r>
          <a:r>
            <a:rPr kumimoji="1" lang="ja-JP" altLang="en-US" sz="800">
              <a:solidFill>
                <a:schemeClr val="dk1"/>
              </a:solidFill>
              <a:effectLst/>
              <a:latin typeface="+mn-lt"/>
              <a:ea typeface="+mn-ea"/>
              <a:cs typeface="+mn-cs"/>
            </a:rPr>
            <a:t>１１５</a:t>
          </a:r>
          <a:r>
            <a:rPr kumimoji="1" lang="ja-JP" altLang="ja-JP" sz="800">
              <a:solidFill>
                <a:schemeClr val="dk1"/>
              </a:solidFill>
              <a:effectLst/>
              <a:latin typeface="+mn-lt"/>
              <a:ea typeface="+mn-ea"/>
              <a:cs typeface="+mn-cs"/>
            </a:rPr>
            <a:t>円で、広大な面積に散在する農地、山林が多く、また、本市の基幹産業であるため補助金等の支出も多くなっている。商工費の住民一人当たりのコストは１６，</a:t>
          </a:r>
          <a:r>
            <a:rPr kumimoji="1" lang="ja-JP" altLang="en-US" sz="800">
              <a:solidFill>
                <a:schemeClr val="dk1"/>
              </a:solidFill>
              <a:effectLst/>
              <a:latin typeface="+mn-lt"/>
              <a:ea typeface="+mn-ea"/>
              <a:cs typeface="+mn-cs"/>
            </a:rPr>
            <a:t>１３９</a:t>
          </a:r>
          <a:r>
            <a:rPr kumimoji="1" lang="ja-JP" altLang="ja-JP" sz="800">
              <a:solidFill>
                <a:schemeClr val="dk1"/>
              </a:solidFill>
              <a:effectLst/>
              <a:latin typeface="+mn-lt"/>
              <a:ea typeface="+mn-ea"/>
              <a:cs typeface="+mn-cs"/>
            </a:rPr>
            <a:t>円で、</a:t>
          </a:r>
          <a:r>
            <a:rPr kumimoji="1" lang="ja-JP" altLang="en-US" sz="800">
              <a:solidFill>
                <a:schemeClr val="dk1"/>
              </a:solidFill>
              <a:effectLst/>
              <a:latin typeface="+mn-lt"/>
              <a:ea typeface="+mn-ea"/>
              <a:cs typeface="+mn-cs"/>
            </a:rPr>
            <a:t>あきた未来づくりプロジェクト推進事業、ＩＣＴまち・ひと・しごと創世推進事業の皆減等により減</a:t>
          </a:r>
          <a:r>
            <a:rPr kumimoji="1" lang="ja-JP" altLang="ja-JP" sz="800">
              <a:solidFill>
                <a:schemeClr val="dk1"/>
              </a:solidFill>
              <a:effectLst/>
              <a:latin typeface="+mn-lt"/>
              <a:ea typeface="+mn-ea"/>
              <a:cs typeface="+mn-cs"/>
            </a:rPr>
            <a:t>となったが、広大な面積に散在する観光施設の運営、維持管理費が</a:t>
          </a:r>
          <a:r>
            <a:rPr kumimoji="1" lang="ja-JP" altLang="en-US" sz="800">
              <a:solidFill>
                <a:schemeClr val="dk1"/>
              </a:solidFill>
              <a:effectLst/>
              <a:latin typeface="+mn-lt"/>
              <a:ea typeface="+mn-ea"/>
              <a:cs typeface="+mn-cs"/>
            </a:rPr>
            <a:t>多額となって</a:t>
          </a:r>
          <a:r>
            <a:rPr kumimoji="1" lang="ja-JP" altLang="ja-JP" sz="800">
              <a:solidFill>
                <a:schemeClr val="dk1"/>
              </a:solidFill>
              <a:effectLst/>
              <a:latin typeface="+mn-lt"/>
              <a:ea typeface="+mn-ea"/>
              <a:cs typeface="+mn-cs"/>
            </a:rPr>
            <a:t>いる。　</a:t>
          </a:r>
          <a:endParaRPr lang="ja-JP" altLang="ja-JP" sz="1000">
            <a:effectLst/>
          </a:endParaRPr>
        </a:p>
        <a:p>
          <a:pPr eaLnBrk="1" fontAlgn="auto" latinLnBrk="0" hangingPunct="1"/>
          <a:r>
            <a:rPr kumimoji="1" lang="ja-JP" altLang="ja-JP" sz="800">
              <a:solidFill>
                <a:schemeClr val="dk1"/>
              </a:solidFill>
              <a:effectLst/>
              <a:latin typeface="+mn-lt"/>
              <a:ea typeface="+mn-ea"/>
              <a:cs typeface="+mn-cs"/>
            </a:rPr>
            <a:t>　土木費の住民一人当たりのコストは</a:t>
          </a:r>
          <a:r>
            <a:rPr kumimoji="1" lang="ja-JP" altLang="en-US" sz="800">
              <a:solidFill>
                <a:schemeClr val="dk1"/>
              </a:solidFill>
              <a:effectLst/>
              <a:latin typeface="+mn-lt"/>
              <a:ea typeface="+mn-ea"/>
              <a:cs typeface="+mn-cs"/>
            </a:rPr>
            <a:t>１０７，８５４</a:t>
          </a:r>
          <a:r>
            <a:rPr kumimoji="1" lang="ja-JP" altLang="ja-JP" sz="800">
              <a:solidFill>
                <a:schemeClr val="dk1"/>
              </a:solidFill>
              <a:effectLst/>
              <a:latin typeface="+mn-lt"/>
              <a:ea typeface="+mn-ea"/>
              <a:cs typeface="+mn-cs"/>
            </a:rPr>
            <a:t>円で、道路延長や、豪雪地帯のため除排雪経費が多いこと等から多くなっている。</a:t>
          </a:r>
          <a:r>
            <a:rPr kumimoji="1" lang="ja-JP" altLang="en-US" sz="800">
              <a:solidFill>
                <a:schemeClr val="dk1"/>
              </a:solidFill>
              <a:effectLst/>
              <a:latin typeface="+mn-lt"/>
              <a:ea typeface="+mn-ea"/>
              <a:cs typeface="+mn-cs"/>
            </a:rPr>
            <a:t>平成</a:t>
          </a:r>
          <a:r>
            <a:rPr kumimoji="1" lang="ja-JP" altLang="ja-JP" sz="800">
              <a:solidFill>
                <a:schemeClr val="dk1"/>
              </a:solidFill>
              <a:effectLst/>
              <a:latin typeface="+mn-lt"/>
              <a:ea typeface="+mn-ea"/>
              <a:cs typeface="+mn-cs"/>
            </a:rPr>
            <a:t>２</a:t>
          </a:r>
          <a:r>
            <a:rPr kumimoji="1" lang="ja-JP" altLang="en-US" sz="800">
              <a:solidFill>
                <a:schemeClr val="dk1"/>
              </a:solidFill>
              <a:effectLst/>
              <a:latin typeface="+mn-lt"/>
              <a:ea typeface="+mn-ea"/>
              <a:cs typeface="+mn-cs"/>
            </a:rPr>
            <a:t>９</a:t>
          </a:r>
          <a:r>
            <a:rPr kumimoji="1" lang="ja-JP" altLang="ja-JP" sz="800">
              <a:solidFill>
                <a:schemeClr val="dk1"/>
              </a:solidFill>
              <a:effectLst/>
              <a:latin typeface="+mn-lt"/>
              <a:ea typeface="+mn-ea"/>
              <a:cs typeface="+mn-cs"/>
            </a:rPr>
            <a:t>年度は防災公園整備事業や道路維持事業等の増により多くなった。</a:t>
          </a:r>
          <a:endParaRPr kumimoji="1" lang="en-US" altLang="ja-JP" sz="800">
            <a:solidFill>
              <a:schemeClr val="dk1"/>
            </a:solidFill>
            <a:effectLst/>
            <a:latin typeface="+mn-lt"/>
            <a:ea typeface="+mn-ea"/>
            <a:cs typeface="+mn-cs"/>
          </a:endParaRPr>
        </a:p>
        <a:p>
          <a:pPr eaLnBrk="1" fontAlgn="auto" latinLnBrk="0" hangingPunct="1"/>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消防費の住民一人当たりのコストは</a:t>
          </a:r>
          <a:r>
            <a:rPr kumimoji="1" lang="ja-JP" altLang="en-US" sz="800">
              <a:solidFill>
                <a:schemeClr val="dk1"/>
              </a:solidFill>
              <a:effectLst/>
              <a:latin typeface="+mn-lt"/>
              <a:ea typeface="+mn-ea"/>
              <a:cs typeface="+mn-cs"/>
            </a:rPr>
            <a:t>２５，６１０</a:t>
          </a:r>
          <a:r>
            <a:rPr kumimoji="1" lang="ja-JP" altLang="ja-JP" sz="800">
              <a:solidFill>
                <a:schemeClr val="dk1"/>
              </a:solidFill>
              <a:effectLst/>
              <a:latin typeface="+mn-lt"/>
              <a:ea typeface="+mn-ea"/>
              <a:cs typeface="+mn-cs"/>
            </a:rPr>
            <a:t>円で、広大な面積をカバーするため職員数、常備・非常備消防施設が多くなっている。</a:t>
          </a:r>
          <a:r>
            <a:rPr kumimoji="1" lang="ja-JP" altLang="en-US" sz="800">
              <a:solidFill>
                <a:schemeClr val="dk1"/>
              </a:solidFill>
              <a:effectLst/>
              <a:latin typeface="+mn-lt"/>
              <a:ea typeface="+mn-ea"/>
              <a:cs typeface="+mn-cs"/>
            </a:rPr>
            <a:t>平成</a:t>
          </a:r>
          <a:r>
            <a:rPr kumimoji="1" lang="ja-JP" altLang="ja-JP" sz="800">
              <a:solidFill>
                <a:schemeClr val="dk1"/>
              </a:solidFill>
              <a:effectLst/>
              <a:latin typeface="+mn-lt"/>
              <a:ea typeface="+mn-ea"/>
              <a:cs typeface="+mn-cs"/>
            </a:rPr>
            <a:t>２</a:t>
          </a:r>
          <a:r>
            <a:rPr kumimoji="1" lang="ja-JP" altLang="en-US" sz="800">
              <a:solidFill>
                <a:schemeClr val="dk1"/>
              </a:solidFill>
              <a:effectLst/>
              <a:latin typeface="+mn-lt"/>
              <a:ea typeface="+mn-ea"/>
              <a:cs typeface="+mn-cs"/>
            </a:rPr>
            <a:t>９</a:t>
          </a:r>
          <a:r>
            <a:rPr kumimoji="1" lang="ja-JP" altLang="ja-JP" sz="800">
              <a:solidFill>
                <a:schemeClr val="dk1"/>
              </a:solidFill>
              <a:effectLst/>
              <a:latin typeface="+mn-lt"/>
              <a:ea typeface="+mn-ea"/>
              <a:cs typeface="+mn-cs"/>
            </a:rPr>
            <a:t>年度は</a:t>
          </a:r>
          <a:r>
            <a:rPr kumimoji="1" lang="ja-JP" altLang="en-US" sz="800">
              <a:solidFill>
                <a:schemeClr val="dk1"/>
              </a:solidFill>
              <a:effectLst/>
              <a:latin typeface="+mn-lt"/>
              <a:ea typeface="+mn-ea"/>
              <a:cs typeface="+mn-cs"/>
            </a:rPr>
            <a:t>消防水利整備事業、</a:t>
          </a:r>
          <a:r>
            <a:rPr kumimoji="1" lang="ja-JP" altLang="ja-JP" sz="800" b="0">
              <a:solidFill>
                <a:schemeClr val="tx1"/>
              </a:solidFill>
              <a:effectLst/>
              <a:latin typeface="+mn-lt"/>
              <a:ea typeface="+mn-ea"/>
              <a:cs typeface="+mn-cs"/>
            </a:rPr>
            <a:t>同報系防災行政無線整備事</a:t>
          </a:r>
          <a:r>
            <a:rPr kumimoji="1" lang="ja-JP" altLang="en-US" sz="800" b="0">
              <a:solidFill>
                <a:schemeClr val="tx1"/>
              </a:solidFill>
              <a:effectLst/>
              <a:latin typeface="+mn-lt"/>
              <a:ea typeface="+mn-ea"/>
              <a:cs typeface="+mn-cs"/>
            </a:rPr>
            <a:t>等</a:t>
          </a:r>
          <a:r>
            <a:rPr kumimoji="1" lang="ja-JP" altLang="ja-JP" sz="800" b="0">
              <a:solidFill>
                <a:schemeClr val="tx1"/>
              </a:solidFill>
              <a:effectLst/>
              <a:latin typeface="+mn-lt"/>
              <a:ea typeface="+mn-ea"/>
              <a:cs typeface="+mn-cs"/>
            </a:rPr>
            <a:t>により</a:t>
          </a:r>
          <a:r>
            <a:rPr kumimoji="1" lang="ja-JP" altLang="en-US" sz="800" b="0">
              <a:solidFill>
                <a:schemeClr val="tx1"/>
              </a:solidFill>
              <a:effectLst/>
              <a:latin typeface="+mn-lt"/>
              <a:ea typeface="+mn-ea"/>
              <a:cs typeface="+mn-cs"/>
            </a:rPr>
            <a:t>増</a:t>
          </a:r>
          <a:r>
            <a:rPr kumimoji="1" lang="ja-JP" altLang="ja-JP" sz="800" b="0">
              <a:solidFill>
                <a:schemeClr val="tx1"/>
              </a:solidFill>
              <a:effectLst/>
              <a:latin typeface="+mn-lt"/>
              <a:ea typeface="+mn-ea"/>
              <a:cs typeface="+mn-cs"/>
            </a:rPr>
            <a:t>となった。</a:t>
          </a:r>
          <a:endParaRPr lang="ja-JP" altLang="ja-JP" sz="1000" b="0">
            <a:solidFill>
              <a:schemeClr val="tx1"/>
            </a:solidFill>
            <a:effectLst/>
          </a:endParaRPr>
        </a:p>
        <a:p>
          <a:pPr eaLnBrk="1" fontAlgn="auto" latinLnBrk="0" hangingPunct="1"/>
          <a:r>
            <a:rPr kumimoji="1" lang="ja-JP" altLang="ja-JP" sz="800" b="0">
              <a:solidFill>
                <a:schemeClr val="tx1"/>
              </a:solidFill>
              <a:effectLst/>
              <a:latin typeface="+mn-lt"/>
              <a:ea typeface="+mn-ea"/>
              <a:cs typeface="+mn-cs"/>
            </a:rPr>
            <a:t>　教育費の住民一人当たりのコスト</a:t>
          </a:r>
          <a:r>
            <a:rPr kumimoji="1" lang="ja-JP" altLang="en-US" sz="800" b="0">
              <a:solidFill>
                <a:schemeClr val="tx1"/>
              </a:solidFill>
              <a:effectLst/>
              <a:latin typeface="+mn-lt"/>
              <a:ea typeface="+mn-ea"/>
              <a:cs typeface="+mn-cs"/>
            </a:rPr>
            <a:t>は４３，８３１</a:t>
          </a:r>
          <a:r>
            <a:rPr kumimoji="1" lang="ja-JP" altLang="ja-JP" sz="800" b="0">
              <a:solidFill>
                <a:schemeClr val="tx1"/>
              </a:solidFill>
              <a:effectLst/>
              <a:latin typeface="+mn-lt"/>
              <a:ea typeface="+mn-ea"/>
              <a:cs typeface="+mn-cs"/>
            </a:rPr>
            <a:t>円で、</a:t>
          </a:r>
          <a:r>
            <a:rPr kumimoji="1" lang="ja-JP" altLang="en-US" sz="800" b="0">
              <a:solidFill>
                <a:schemeClr val="tx1"/>
              </a:solidFill>
              <a:effectLst/>
              <a:latin typeface="+mn-lt"/>
              <a:ea typeface="+mn-ea"/>
              <a:cs typeface="+mn-cs"/>
            </a:rPr>
            <a:t>これまでは</a:t>
          </a:r>
          <a:r>
            <a:rPr kumimoji="1" lang="ja-JP" altLang="ja-JP" sz="800" b="0">
              <a:solidFill>
                <a:schemeClr val="tx1"/>
              </a:solidFill>
              <a:effectLst/>
              <a:latin typeface="+mn-lt"/>
              <a:ea typeface="+mn-ea"/>
              <a:cs typeface="+mn-cs"/>
            </a:rPr>
            <a:t>学校の統廃合を図りながら、校舎等の耐震化も進めてきた</a:t>
          </a:r>
          <a:r>
            <a:rPr kumimoji="1" lang="ja-JP" altLang="en-US" sz="800" b="0">
              <a:solidFill>
                <a:schemeClr val="tx1"/>
              </a:solidFill>
              <a:effectLst/>
              <a:latin typeface="+mn-lt"/>
              <a:ea typeface="+mn-ea"/>
              <a:cs typeface="+mn-cs"/>
            </a:rPr>
            <a:t>が</a:t>
          </a:r>
          <a:r>
            <a:rPr kumimoji="1" lang="ja-JP" altLang="ja-JP" sz="800" b="0">
              <a:solidFill>
                <a:schemeClr val="tx1"/>
              </a:solidFill>
              <a:effectLst/>
              <a:latin typeface="+mn-lt"/>
              <a:ea typeface="+mn-ea"/>
              <a:cs typeface="+mn-cs"/>
            </a:rPr>
            <a:t>、</a:t>
          </a:r>
          <a:r>
            <a:rPr kumimoji="1" lang="ja-JP" altLang="en-US" sz="800" b="0">
              <a:solidFill>
                <a:schemeClr val="tx1"/>
              </a:solidFill>
              <a:effectLst/>
              <a:latin typeface="+mn-lt"/>
              <a:ea typeface="+mn-ea"/>
              <a:cs typeface="+mn-cs"/>
            </a:rPr>
            <a:t>平成２９年度は大規模改修事業等</a:t>
          </a:r>
          <a:r>
            <a:rPr kumimoji="1" lang="ja-JP" altLang="ja-JP" sz="800" b="0">
              <a:solidFill>
                <a:schemeClr val="tx1"/>
              </a:solidFill>
              <a:effectLst/>
              <a:latin typeface="+mn-lt"/>
              <a:ea typeface="+mn-ea"/>
              <a:cs typeface="+mn-cs"/>
            </a:rPr>
            <a:t>の終了等により事業費</a:t>
          </a:r>
          <a:r>
            <a:rPr kumimoji="1" lang="ja-JP" altLang="en-US" sz="800" b="0">
              <a:solidFill>
                <a:schemeClr val="tx1"/>
              </a:solidFill>
              <a:effectLst/>
              <a:latin typeface="+mn-lt"/>
              <a:ea typeface="+mn-ea"/>
              <a:cs typeface="+mn-cs"/>
            </a:rPr>
            <a:t>が</a:t>
          </a:r>
          <a:r>
            <a:rPr kumimoji="1" lang="ja-JP" altLang="ja-JP" sz="800" b="0">
              <a:solidFill>
                <a:schemeClr val="tx1"/>
              </a:solidFill>
              <a:effectLst/>
              <a:latin typeface="+mn-lt"/>
              <a:ea typeface="+mn-ea"/>
              <a:cs typeface="+mn-cs"/>
            </a:rPr>
            <a:t>減少し</a:t>
          </a:r>
          <a:r>
            <a:rPr kumimoji="1" lang="ja-JP" altLang="en-US" sz="800" b="0">
              <a:solidFill>
                <a:schemeClr val="tx1"/>
              </a:solidFill>
              <a:effectLst/>
              <a:latin typeface="+mn-lt"/>
              <a:ea typeface="+mn-ea"/>
              <a:cs typeface="+mn-cs"/>
            </a:rPr>
            <a:t>、他団体</a:t>
          </a:r>
          <a:r>
            <a:rPr kumimoji="1" lang="ja-JP" altLang="en-US" sz="800">
              <a:solidFill>
                <a:schemeClr val="dk1"/>
              </a:solidFill>
              <a:effectLst/>
              <a:latin typeface="+mn-lt"/>
              <a:ea typeface="+mn-ea"/>
              <a:cs typeface="+mn-cs"/>
            </a:rPr>
            <a:t>より少なくなった。</a:t>
          </a:r>
          <a:endParaRPr lang="ja-JP" altLang="ja-JP" sz="1000">
            <a:effectLst/>
          </a:endParaRPr>
        </a:p>
        <a:p>
          <a:pPr eaLnBrk="1" fontAlgn="auto" latinLnBrk="0" hangingPunct="1"/>
          <a:r>
            <a:rPr kumimoji="1" lang="ja-JP" altLang="ja-JP" sz="800">
              <a:solidFill>
                <a:schemeClr val="dk1"/>
              </a:solidFill>
              <a:effectLst/>
              <a:latin typeface="+mn-lt"/>
              <a:ea typeface="+mn-ea"/>
              <a:cs typeface="+mn-cs"/>
            </a:rPr>
            <a:t>　災害復旧費の住民一人当たりのコストは</a:t>
          </a:r>
          <a:r>
            <a:rPr kumimoji="1" lang="ja-JP" altLang="en-US" sz="800">
              <a:solidFill>
                <a:schemeClr val="dk1"/>
              </a:solidFill>
              <a:effectLst/>
              <a:latin typeface="+mn-lt"/>
              <a:ea typeface="+mn-ea"/>
              <a:cs typeface="+mn-cs"/>
            </a:rPr>
            <a:t>７，７１２</a:t>
          </a:r>
          <a:r>
            <a:rPr kumimoji="1" lang="ja-JP" altLang="ja-JP" sz="800">
              <a:solidFill>
                <a:schemeClr val="dk1"/>
              </a:solidFill>
              <a:effectLst/>
              <a:latin typeface="+mn-lt"/>
              <a:ea typeface="+mn-ea"/>
              <a:cs typeface="+mn-cs"/>
            </a:rPr>
            <a:t>円で、平成２</a:t>
          </a:r>
          <a:r>
            <a:rPr kumimoji="1" lang="ja-JP" altLang="en-US" sz="800">
              <a:solidFill>
                <a:schemeClr val="dk1"/>
              </a:solidFill>
              <a:effectLst/>
              <a:latin typeface="+mn-lt"/>
              <a:ea typeface="+mn-ea"/>
              <a:cs typeface="+mn-cs"/>
            </a:rPr>
            <a:t>９</a:t>
          </a:r>
          <a:r>
            <a:rPr kumimoji="1" lang="ja-JP" altLang="ja-JP" sz="800">
              <a:solidFill>
                <a:schemeClr val="dk1"/>
              </a:solidFill>
              <a:effectLst/>
              <a:latin typeface="+mn-lt"/>
              <a:ea typeface="+mn-ea"/>
              <a:cs typeface="+mn-cs"/>
            </a:rPr>
            <a:t>年度は、７月</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８月の</a:t>
          </a:r>
          <a:r>
            <a:rPr kumimoji="1" lang="ja-JP" altLang="en-US" sz="800">
              <a:solidFill>
                <a:schemeClr val="dk1"/>
              </a:solidFill>
              <a:effectLst/>
              <a:latin typeface="+mn-lt"/>
              <a:ea typeface="+mn-ea"/>
              <a:cs typeface="+mn-cs"/>
            </a:rPr>
            <a:t>豪雨</a:t>
          </a:r>
          <a:r>
            <a:rPr kumimoji="1" lang="ja-JP" altLang="ja-JP" sz="800">
              <a:solidFill>
                <a:schemeClr val="dk1"/>
              </a:solidFill>
              <a:effectLst/>
              <a:latin typeface="+mn-lt"/>
              <a:ea typeface="+mn-ea"/>
              <a:cs typeface="+mn-cs"/>
            </a:rPr>
            <a:t>などにより、</a:t>
          </a:r>
          <a:r>
            <a:rPr kumimoji="1" lang="ja-JP" altLang="ja-JP" sz="800" b="0">
              <a:solidFill>
                <a:schemeClr val="dk1"/>
              </a:solidFill>
              <a:effectLst/>
              <a:latin typeface="+mn-lt"/>
              <a:ea typeface="+mn-ea"/>
              <a:cs typeface="+mn-cs"/>
            </a:rPr>
            <a:t>農林業施設１４２箇所（補助３２箇所、単独１１０箇所）、公共土木施設３３８箇所（補助５６箇所、単独２８２箇所）</a:t>
          </a:r>
          <a:r>
            <a:rPr kumimoji="1" lang="ja-JP" altLang="ja-JP" sz="800">
              <a:solidFill>
                <a:schemeClr val="dk1"/>
              </a:solidFill>
              <a:effectLst/>
              <a:latin typeface="+mn-lt"/>
              <a:ea typeface="+mn-ea"/>
              <a:cs typeface="+mn-cs"/>
            </a:rPr>
            <a:t>と被災箇所</a:t>
          </a:r>
          <a:r>
            <a:rPr kumimoji="1" lang="ja-JP" altLang="en-US" sz="800">
              <a:solidFill>
                <a:schemeClr val="dk1"/>
              </a:solidFill>
              <a:effectLst/>
              <a:latin typeface="+mn-lt"/>
              <a:ea typeface="+mn-ea"/>
              <a:cs typeface="+mn-cs"/>
            </a:rPr>
            <a:t>が多かったため</a:t>
          </a:r>
          <a:r>
            <a:rPr kumimoji="1" lang="ja-JP" altLang="ja-JP" sz="800">
              <a:solidFill>
                <a:schemeClr val="dk1"/>
              </a:solidFill>
              <a:effectLst/>
              <a:latin typeface="+mn-lt"/>
              <a:ea typeface="+mn-ea"/>
              <a:cs typeface="+mn-cs"/>
            </a:rPr>
            <a:t>、事業費</a:t>
          </a:r>
          <a:r>
            <a:rPr kumimoji="1" lang="ja-JP" altLang="en-US" sz="800">
              <a:solidFill>
                <a:schemeClr val="dk1"/>
              </a:solidFill>
              <a:effectLst/>
              <a:latin typeface="+mn-lt"/>
              <a:ea typeface="+mn-ea"/>
              <a:cs typeface="+mn-cs"/>
            </a:rPr>
            <a:t>が</a:t>
          </a:r>
          <a:r>
            <a:rPr kumimoji="1" lang="ja-JP" altLang="ja-JP" sz="800">
              <a:solidFill>
                <a:schemeClr val="dk1"/>
              </a:solidFill>
              <a:effectLst/>
              <a:latin typeface="+mn-lt"/>
              <a:ea typeface="+mn-ea"/>
              <a:cs typeface="+mn-cs"/>
            </a:rPr>
            <a:t>多額となっている。</a:t>
          </a:r>
          <a:endParaRPr lang="ja-JP" altLang="ja-JP" sz="1000">
            <a:effectLst/>
          </a:endParaRPr>
        </a:p>
        <a:p>
          <a:pPr eaLnBrk="1" fontAlgn="auto" latinLnBrk="0" hangingPunct="1"/>
          <a:r>
            <a:rPr kumimoji="1" lang="ja-JP" altLang="ja-JP" sz="800">
              <a:solidFill>
                <a:schemeClr val="dk1"/>
              </a:solidFill>
              <a:effectLst/>
              <a:latin typeface="+mn-lt"/>
              <a:ea typeface="+mn-ea"/>
              <a:cs typeface="+mn-cs"/>
            </a:rPr>
            <a:t>　公債費の住民一人当たりのコストは</a:t>
          </a:r>
          <a:r>
            <a:rPr kumimoji="1" lang="ja-JP" altLang="en-US" sz="800">
              <a:solidFill>
                <a:schemeClr val="dk1"/>
              </a:solidFill>
              <a:effectLst/>
              <a:latin typeface="+mn-lt"/>
              <a:ea typeface="+mn-ea"/>
              <a:cs typeface="+mn-cs"/>
            </a:rPr>
            <a:t>８０，５４７</a:t>
          </a:r>
          <a:r>
            <a:rPr kumimoji="1" lang="ja-JP" altLang="ja-JP" sz="800">
              <a:solidFill>
                <a:schemeClr val="dk1"/>
              </a:solidFill>
              <a:effectLst/>
              <a:latin typeface="+mn-lt"/>
              <a:ea typeface="+mn-ea"/>
              <a:cs typeface="+mn-cs"/>
            </a:rPr>
            <a:t>円で、平成２６年度まで積極的に繰上償還をおこなってきたが、平成２７年度以降は定時償還に留まっている。今後も、元金償還額以内の新規市債発行を基本としながら、繰上償還の実施を検討し、比率の改善に努めていく。</a:t>
          </a:r>
          <a:endParaRPr lang="ja-JP" altLang="ja-JP" sz="1000">
            <a:effectLst/>
          </a:endParaRPr>
        </a:p>
        <a:p>
          <a:pPr eaLnBrk="1" fontAlgn="auto" latinLnBrk="0" hangingPunct="1"/>
          <a:r>
            <a:rPr kumimoji="1" lang="ja-JP" altLang="ja-JP" sz="800">
              <a:solidFill>
                <a:schemeClr val="dk1"/>
              </a:solidFill>
              <a:effectLst/>
              <a:latin typeface="+mn-lt"/>
              <a:ea typeface="+mn-ea"/>
              <a:cs typeface="+mn-cs"/>
            </a:rPr>
            <a:t>　今後、公共施設等総合管理計画等の各種計画に則った公共施設の適正配置、事務事業の統合・効率化を進めるとともに、経費の削減を図り、併せて職員の定員管理に努め、経費の節減を図る。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秋田県由利本荘市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○財政調整基金残高</a:t>
          </a:r>
          <a:endParaRPr lang="ja-JP" altLang="ja-JP" sz="1050">
            <a:effectLst/>
          </a:endParaRPr>
        </a:p>
        <a:p>
          <a:r>
            <a:rPr kumimoji="1" lang="ja-JP" altLang="ja-JP" sz="900">
              <a:solidFill>
                <a:schemeClr val="dk1"/>
              </a:solidFill>
              <a:effectLst/>
              <a:latin typeface="+mn-lt"/>
              <a:ea typeface="+mn-ea"/>
              <a:cs typeface="+mn-cs"/>
            </a:rPr>
            <a:t>　基金に頼らない財政運営を基本とし、</a:t>
          </a:r>
          <a:r>
            <a:rPr kumimoji="1" lang="ja-JP" altLang="en-US" sz="900">
              <a:solidFill>
                <a:schemeClr val="dk1"/>
              </a:solidFill>
              <a:effectLst/>
              <a:latin typeface="+mn-lt"/>
              <a:ea typeface="+mn-ea"/>
              <a:cs typeface="+mn-cs"/>
            </a:rPr>
            <a:t>標準財政規模の</a:t>
          </a:r>
          <a:r>
            <a:rPr kumimoji="1" lang="en-US" altLang="ja-JP" sz="900">
              <a:solidFill>
                <a:schemeClr val="dk1"/>
              </a:solidFill>
              <a:effectLst/>
              <a:latin typeface="+mn-lt"/>
              <a:ea typeface="+mn-ea"/>
              <a:cs typeface="+mn-cs"/>
            </a:rPr>
            <a:t>1</a:t>
          </a:r>
          <a:r>
            <a:rPr kumimoji="1" lang="ja-JP" altLang="en-US" sz="900">
              <a:solidFill>
                <a:schemeClr val="dk1"/>
              </a:solidFill>
              <a:effectLst/>
              <a:latin typeface="+mn-lt"/>
              <a:ea typeface="+mn-ea"/>
              <a:cs typeface="+mn-cs"/>
            </a:rPr>
            <a:t>割程度と考える総額目安に現時点で達していることから、</a:t>
          </a:r>
          <a:r>
            <a:rPr kumimoji="1" lang="ja-JP" altLang="ja-JP" sz="900">
              <a:solidFill>
                <a:schemeClr val="dk1"/>
              </a:solidFill>
              <a:effectLst/>
              <a:latin typeface="+mn-lt"/>
              <a:ea typeface="+mn-ea"/>
              <a:cs typeface="+mn-cs"/>
            </a:rPr>
            <a:t>平成２６年度以降は、預金利子分の積立となっており、前年度とほぼ同額を維持している。</a:t>
          </a:r>
          <a:endParaRPr lang="ja-JP" altLang="ja-JP" sz="1050">
            <a:effectLst/>
          </a:endParaRPr>
        </a:p>
        <a:p>
          <a:r>
            <a:rPr kumimoji="1" lang="ja-JP" altLang="ja-JP" sz="900" b="0">
              <a:solidFill>
                <a:schemeClr val="tx1"/>
              </a:solidFill>
              <a:effectLst/>
              <a:latin typeface="+mn-lt"/>
              <a:ea typeface="+mn-ea"/>
              <a:cs typeface="+mn-cs"/>
            </a:rPr>
            <a:t>○実質収支額</a:t>
          </a:r>
          <a:endParaRPr lang="ja-JP" altLang="ja-JP" sz="1050" b="0">
            <a:solidFill>
              <a:schemeClr val="tx1"/>
            </a:solidFill>
            <a:effectLst/>
          </a:endParaRPr>
        </a:p>
        <a:p>
          <a:r>
            <a:rPr kumimoji="1" lang="ja-JP" altLang="ja-JP" sz="900" b="0">
              <a:solidFill>
                <a:schemeClr val="tx1"/>
              </a:solidFill>
              <a:effectLst/>
              <a:latin typeface="+mn-lt"/>
              <a:ea typeface="+mn-ea"/>
              <a:cs typeface="+mn-cs"/>
            </a:rPr>
            <a:t>　</a:t>
          </a:r>
          <a:r>
            <a:rPr kumimoji="1" lang="ja-JP" altLang="en-US" sz="900" b="0">
              <a:solidFill>
                <a:schemeClr val="tx1"/>
              </a:solidFill>
              <a:effectLst/>
              <a:latin typeface="+mn-lt"/>
              <a:ea typeface="+mn-ea"/>
              <a:cs typeface="+mn-cs"/>
            </a:rPr>
            <a:t>歳入では普通交付税が大きく減少し、歳出では総合防災公園整備事業等の事業費増や、庁舎建設基金や地域雇用創出基金等の特定目的基金への積み増しにより、実質収支額が減少したため</a:t>
          </a:r>
          <a:r>
            <a:rPr kumimoji="1" lang="ja-JP" altLang="ja-JP" sz="900" b="0">
              <a:solidFill>
                <a:schemeClr val="tx1"/>
              </a:solidFill>
              <a:effectLst/>
              <a:latin typeface="+mn-lt"/>
              <a:ea typeface="+mn-ea"/>
              <a:cs typeface="+mn-cs"/>
            </a:rPr>
            <a:t>標準財政規模比</a:t>
          </a:r>
          <a:r>
            <a:rPr kumimoji="1" lang="ja-JP" altLang="en-US" sz="900" b="0">
              <a:solidFill>
                <a:schemeClr val="tx1"/>
              </a:solidFill>
              <a:effectLst/>
              <a:latin typeface="+mn-lt"/>
              <a:ea typeface="+mn-ea"/>
              <a:cs typeface="+mn-cs"/>
            </a:rPr>
            <a:t>も減少した</a:t>
          </a:r>
          <a:r>
            <a:rPr kumimoji="1" lang="ja-JP" altLang="ja-JP" sz="900" b="0">
              <a:solidFill>
                <a:schemeClr val="tx1"/>
              </a:solidFill>
              <a:effectLst/>
              <a:latin typeface="+mn-lt"/>
              <a:ea typeface="+mn-ea"/>
              <a:cs typeface="+mn-cs"/>
            </a:rPr>
            <a:t>。</a:t>
          </a:r>
          <a:endParaRPr lang="ja-JP" altLang="ja-JP" sz="1050" b="0">
            <a:solidFill>
              <a:schemeClr val="tx1"/>
            </a:solidFill>
            <a:effectLst/>
          </a:endParaRPr>
        </a:p>
        <a:p>
          <a:r>
            <a:rPr kumimoji="1" lang="ja-JP" altLang="ja-JP" sz="900">
              <a:solidFill>
                <a:schemeClr val="dk1"/>
              </a:solidFill>
              <a:effectLst/>
              <a:latin typeface="+mn-lt"/>
              <a:ea typeface="+mn-ea"/>
              <a:cs typeface="+mn-cs"/>
            </a:rPr>
            <a:t>○実質単年度収支</a:t>
          </a:r>
          <a:endParaRPr lang="ja-JP" altLang="ja-JP" sz="1050">
            <a:effectLst/>
          </a:endParaRPr>
        </a:p>
        <a:p>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実質収支が</a:t>
          </a:r>
          <a:r>
            <a:rPr kumimoji="1" lang="ja-JP" altLang="ja-JP" sz="900">
              <a:solidFill>
                <a:schemeClr val="dk1"/>
              </a:solidFill>
              <a:effectLst/>
              <a:latin typeface="+mn-lt"/>
              <a:ea typeface="+mn-ea"/>
              <a:cs typeface="+mn-cs"/>
            </a:rPr>
            <a:t>前年度</a:t>
          </a:r>
          <a:r>
            <a:rPr kumimoji="1" lang="ja-JP" altLang="en-US" sz="900">
              <a:solidFill>
                <a:schemeClr val="dk1"/>
              </a:solidFill>
              <a:effectLst/>
              <a:latin typeface="+mn-lt"/>
              <a:ea typeface="+mn-ea"/>
              <a:cs typeface="+mn-cs"/>
            </a:rPr>
            <a:t>と比較し大幅に減少したことにより、</a:t>
          </a:r>
          <a:r>
            <a:rPr kumimoji="1" lang="ja-JP" altLang="ja-JP" sz="900">
              <a:solidFill>
                <a:schemeClr val="dk1"/>
              </a:solidFill>
              <a:effectLst/>
              <a:latin typeface="+mn-lt"/>
              <a:ea typeface="+mn-ea"/>
              <a:cs typeface="+mn-cs"/>
            </a:rPr>
            <a:t>標準財政規模比</a:t>
          </a:r>
          <a:r>
            <a:rPr kumimoji="1" lang="ja-JP" altLang="en-US" sz="900">
              <a:solidFill>
                <a:schemeClr val="dk1"/>
              </a:solidFill>
              <a:effectLst/>
              <a:latin typeface="+mn-lt"/>
              <a:ea typeface="+mn-ea"/>
              <a:cs typeface="+mn-cs"/>
            </a:rPr>
            <a:t>も大きく</a:t>
          </a:r>
          <a:r>
            <a:rPr kumimoji="1" lang="ja-JP" altLang="ja-JP" sz="900">
              <a:solidFill>
                <a:schemeClr val="dk1"/>
              </a:solidFill>
              <a:effectLst/>
              <a:latin typeface="+mn-lt"/>
              <a:ea typeface="+mn-ea"/>
              <a:cs typeface="+mn-cs"/>
            </a:rPr>
            <a:t>減少した。</a:t>
          </a:r>
          <a:endParaRPr lang="ja-JP" altLang="ja-JP" sz="1050">
            <a:effectLst/>
          </a:endParaRPr>
        </a:p>
        <a:p>
          <a:r>
            <a:rPr kumimoji="1" lang="ja-JP" altLang="ja-JP" sz="900">
              <a:solidFill>
                <a:schemeClr val="dk1"/>
              </a:solidFill>
              <a:effectLst/>
              <a:latin typeface="+mn-lt"/>
              <a:ea typeface="+mn-ea"/>
              <a:cs typeface="+mn-cs"/>
            </a:rPr>
            <a:t>○今後の対応</a:t>
          </a:r>
          <a:endParaRPr lang="ja-JP" altLang="ja-JP" sz="1050">
            <a:effectLst/>
          </a:endParaRPr>
        </a:p>
        <a:p>
          <a:r>
            <a:rPr kumimoji="1" lang="ja-JP" altLang="ja-JP" sz="900">
              <a:solidFill>
                <a:schemeClr val="dk1"/>
              </a:solidFill>
              <a:effectLst/>
              <a:latin typeface="+mn-lt"/>
              <a:ea typeface="+mn-ea"/>
              <a:cs typeface="+mn-cs"/>
            </a:rPr>
            <a:t>　合併算定替の段階的な縮減による普通交付税の逓減が</a:t>
          </a:r>
          <a:r>
            <a:rPr kumimoji="1" lang="ja-JP" altLang="en-US" sz="900">
              <a:solidFill>
                <a:schemeClr val="dk1"/>
              </a:solidFill>
              <a:effectLst/>
              <a:latin typeface="+mn-lt"/>
              <a:ea typeface="+mn-ea"/>
              <a:cs typeface="+mn-cs"/>
            </a:rPr>
            <a:t>平成３１年度まで</a:t>
          </a:r>
          <a:r>
            <a:rPr kumimoji="1" lang="ja-JP" altLang="ja-JP" sz="900">
              <a:solidFill>
                <a:schemeClr val="dk1"/>
              </a:solidFill>
              <a:effectLst/>
              <a:latin typeface="+mn-lt"/>
              <a:ea typeface="+mn-ea"/>
              <a:cs typeface="+mn-cs"/>
            </a:rPr>
            <a:t>続くことから、歳出の抑制による、一層の財政健全化を図り、引き続き財政調整基金に頼らない財政運営を目指す。</a:t>
          </a:r>
          <a:endParaRPr lang="ja-JP" altLang="ja-JP" sz="1050">
            <a:effectLst/>
          </a:endParaRPr>
        </a:p>
        <a:p>
          <a:r>
            <a:rPr kumimoji="1" lang="ja-JP" altLang="ja-JP" sz="900">
              <a:solidFill>
                <a:schemeClr val="dk1"/>
              </a:solidFill>
              <a:effectLst/>
              <a:latin typeface="+mn-lt"/>
              <a:ea typeface="+mn-ea"/>
              <a:cs typeface="+mn-cs"/>
            </a:rPr>
            <a:t>　財政調整基金は、標準財政規模比の１</a:t>
          </a:r>
          <a:r>
            <a:rPr kumimoji="1" lang="ja-JP" altLang="en-US" sz="900">
              <a:solidFill>
                <a:schemeClr val="dk1"/>
              </a:solidFill>
              <a:effectLst/>
              <a:latin typeface="+mn-lt"/>
              <a:ea typeface="+mn-ea"/>
              <a:cs typeface="+mn-cs"/>
            </a:rPr>
            <a:t>０</a:t>
          </a:r>
          <a:r>
            <a:rPr kumimoji="1" lang="ja-JP" altLang="ja-JP" sz="900">
              <a:solidFill>
                <a:schemeClr val="dk1"/>
              </a:solidFill>
              <a:effectLst/>
              <a:latin typeface="+mn-lt"/>
              <a:ea typeface="+mn-ea"/>
              <a:cs typeface="+mn-cs"/>
            </a:rPr>
            <a:t>％を目処に積立を行っていく。</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秋田県由利本荘市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a:solidFill>
                <a:schemeClr val="tx1"/>
              </a:solidFill>
              <a:effectLst/>
              <a:latin typeface="+mn-lt"/>
              <a:ea typeface="+mn-ea"/>
              <a:cs typeface="+mn-cs"/>
            </a:rPr>
            <a:t>○現状</a:t>
          </a:r>
          <a:endParaRPr lang="ja-JP" altLang="ja-JP" sz="1400" b="0">
            <a:solidFill>
              <a:schemeClr val="tx1"/>
            </a:solidFill>
            <a:effectLst/>
          </a:endParaRPr>
        </a:p>
        <a:p>
          <a:r>
            <a:rPr kumimoji="1" lang="ja-JP" altLang="ja-JP" sz="1100" b="0">
              <a:solidFill>
                <a:schemeClr val="tx1"/>
              </a:solidFill>
              <a:effectLst/>
              <a:latin typeface="+mn-lt"/>
              <a:ea typeface="+mn-ea"/>
              <a:cs typeface="+mn-cs"/>
            </a:rPr>
            <a:t>　一般会計及びすべての特別会計において、黒字となっている。</a:t>
          </a:r>
          <a:endParaRPr kumimoji="1" lang="en-US" altLang="ja-JP" sz="1100" b="0">
            <a:solidFill>
              <a:schemeClr val="tx1"/>
            </a:solidFill>
            <a:effectLst/>
            <a:latin typeface="+mn-lt"/>
            <a:ea typeface="+mn-ea"/>
            <a:cs typeface="+mn-cs"/>
          </a:endParaRPr>
        </a:p>
        <a:p>
          <a:r>
            <a:rPr kumimoji="1" lang="ja-JP" altLang="en-US" sz="1100" b="0">
              <a:solidFill>
                <a:schemeClr val="tx1"/>
              </a:solidFill>
              <a:effectLst/>
              <a:latin typeface="+mn-lt"/>
              <a:ea typeface="+mn-ea"/>
              <a:cs typeface="+mn-cs"/>
            </a:rPr>
            <a:t>　一般会計では、前年度から実質収支額が大幅に減少したことにより、黒字割合も減少している。</a:t>
          </a:r>
          <a:endParaRPr kumimoji="1" lang="en-US" altLang="ja-JP" sz="1100" b="0">
            <a:solidFill>
              <a:schemeClr val="tx1"/>
            </a:solidFill>
            <a:effectLst/>
            <a:latin typeface="+mn-lt"/>
            <a:ea typeface="+mn-ea"/>
            <a:cs typeface="+mn-cs"/>
          </a:endParaRPr>
        </a:p>
        <a:p>
          <a:r>
            <a:rPr kumimoji="1" lang="ja-JP" altLang="en-US" sz="1100" b="0">
              <a:solidFill>
                <a:schemeClr val="tx1"/>
              </a:solidFill>
              <a:effectLst/>
              <a:latin typeface="+mn-lt"/>
              <a:ea typeface="+mn-ea"/>
              <a:cs typeface="+mn-cs"/>
            </a:rPr>
            <a:t>　水道事業会計では簡易水道事業の法適化により、また国民健康保険特別会計では国保税率の改正による収入増により、それぞれ黒字割合が増加している。</a:t>
          </a:r>
          <a:endParaRPr lang="ja-JP" altLang="ja-JP" sz="1400" b="0">
            <a:solidFill>
              <a:schemeClr val="tx1"/>
            </a:solidFill>
            <a:effectLst/>
          </a:endParaRPr>
        </a:p>
        <a:p>
          <a:r>
            <a:rPr kumimoji="1" lang="ja-JP" altLang="ja-JP" sz="1100" b="0">
              <a:solidFill>
                <a:schemeClr val="tx1"/>
              </a:solidFill>
              <a:effectLst/>
              <a:latin typeface="+mn-lt"/>
              <a:ea typeface="+mn-ea"/>
              <a:cs typeface="+mn-cs"/>
            </a:rPr>
            <a:t>○今後の対応</a:t>
          </a:r>
          <a:endParaRPr lang="ja-JP" altLang="ja-JP" sz="1400" b="0">
            <a:solidFill>
              <a:schemeClr val="tx1"/>
            </a:solidFill>
            <a:effectLst/>
          </a:endParaRPr>
        </a:p>
        <a:p>
          <a:r>
            <a:rPr kumimoji="1" lang="ja-JP" altLang="ja-JP" sz="1100" b="0">
              <a:solidFill>
                <a:schemeClr val="tx1"/>
              </a:solidFill>
              <a:effectLst/>
              <a:latin typeface="+mn-lt"/>
              <a:ea typeface="+mn-ea"/>
              <a:cs typeface="+mn-cs"/>
            </a:rPr>
            <a:t>　</a:t>
          </a:r>
          <a:r>
            <a:rPr kumimoji="1" lang="ja-JP" altLang="en-US" sz="1100" b="0">
              <a:solidFill>
                <a:schemeClr val="tx1"/>
              </a:solidFill>
              <a:effectLst/>
              <a:latin typeface="+mn-lt"/>
              <a:ea typeface="+mn-ea"/>
              <a:cs typeface="+mn-cs"/>
            </a:rPr>
            <a:t>一般会計では、合併算定替えの段階的な縮減による普通交付税の逓減が平成３１年度まで続くことから、歳出の抑制による一層の財政健全化を図る。また、</a:t>
          </a:r>
          <a:r>
            <a:rPr kumimoji="1" lang="ja-JP" altLang="ja-JP" sz="1100" b="0">
              <a:solidFill>
                <a:schemeClr val="tx1"/>
              </a:solidFill>
              <a:effectLst/>
              <a:latin typeface="+mn-lt"/>
              <a:ea typeface="+mn-ea"/>
              <a:cs typeface="+mn-cs"/>
            </a:rPr>
            <a:t>公共施設や水道、下水道施設等の老朽化に伴う更新事業の増加を踏まえると、更新費用と経営状況を的確に把握し、計画的に施設の更新を行う必要がある。引き続き、各会計で適正な財政運営、企業経営を図っていく。</a:t>
          </a:r>
          <a:endParaRPr kumimoji="1" lang="ja-JP" altLang="en-US" sz="1400" b="0">
            <a:solidFill>
              <a:schemeClr val="tx1"/>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55589459</v>
      </c>
      <c r="BO4" s="410"/>
      <c r="BP4" s="410"/>
      <c r="BQ4" s="410"/>
      <c r="BR4" s="410"/>
      <c r="BS4" s="410"/>
      <c r="BT4" s="410"/>
      <c r="BU4" s="411"/>
      <c r="BV4" s="409">
        <v>51134733</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7.3</v>
      </c>
      <c r="CU4" s="416"/>
      <c r="CV4" s="416"/>
      <c r="CW4" s="416"/>
      <c r="CX4" s="416"/>
      <c r="CY4" s="416"/>
      <c r="CZ4" s="416"/>
      <c r="DA4" s="417"/>
      <c r="DB4" s="415">
        <v>10.7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53115978</v>
      </c>
      <c r="BO5" s="447"/>
      <c r="BP5" s="447"/>
      <c r="BQ5" s="447"/>
      <c r="BR5" s="447"/>
      <c r="BS5" s="447"/>
      <c r="BT5" s="447"/>
      <c r="BU5" s="448"/>
      <c r="BV5" s="446">
        <v>47579386</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94.6</v>
      </c>
      <c r="CU5" s="444"/>
      <c r="CV5" s="444"/>
      <c r="CW5" s="444"/>
      <c r="CX5" s="444"/>
      <c r="CY5" s="444"/>
      <c r="CZ5" s="444"/>
      <c r="DA5" s="445"/>
      <c r="DB5" s="443">
        <v>90.9</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2473481</v>
      </c>
      <c r="BO6" s="447"/>
      <c r="BP6" s="447"/>
      <c r="BQ6" s="447"/>
      <c r="BR6" s="447"/>
      <c r="BS6" s="447"/>
      <c r="BT6" s="447"/>
      <c r="BU6" s="448"/>
      <c r="BV6" s="446">
        <v>3555347</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99</v>
      </c>
      <c r="CU6" s="484"/>
      <c r="CV6" s="484"/>
      <c r="CW6" s="484"/>
      <c r="CX6" s="484"/>
      <c r="CY6" s="484"/>
      <c r="CZ6" s="484"/>
      <c r="DA6" s="485"/>
      <c r="DB6" s="483">
        <v>95.1</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387572</v>
      </c>
      <c r="BO7" s="447"/>
      <c r="BP7" s="447"/>
      <c r="BQ7" s="447"/>
      <c r="BR7" s="447"/>
      <c r="BS7" s="447"/>
      <c r="BT7" s="447"/>
      <c r="BU7" s="448"/>
      <c r="BV7" s="446">
        <v>351371</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28756532</v>
      </c>
      <c r="CU7" s="447"/>
      <c r="CV7" s="447"/>
      <c r="CW7" s="447"/>
      <c r="CX7" s="447"/>
      <c r="CY7" s="447"/>
      <c r="CZ7" s="447"/>
      <c r="DA7" s="448"/>
      <c r="DB7" s="446">
        <v>29822458</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2085909</v>
      </c>
      <c r="BO8" s="447"/>
      <c r="BP8" s="447"/>
      <c r="BQ8" s="447"/>
      <c r="BR8" s="447"/>
      <c r="BS8" s="447"/>
      <c r="BT8" s="447"/>
      <c r="BU8" s="448"/>
      <c r="BV8" s="446">
        <v>3203976</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0.33</v>
      </c>
      <c r="CU8" s="487"/>
      <c r="CV8" s="487"/>
      <c r="CW8" s="487"/>
      <c r="CX8" s="487"/>
      <c r="CY8" s="487"/>
      <c r="CZ8" s="487"/>
      <c r="DA8" s="488"/>
      <c r="DB8" s="486">
        <v>0.33</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79927</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87</v>
      </c>
      <c r="AV9" s="479"/>
      <c r="AW9" s="479"/>
      <c r="AX9" s="479"/>
      <c r="AY9" s="480" t="s">
        <v>110</v>
      </c>
      <c r="AZ9" s="481"/>
      <c r="BA9" s="481"/>
      <c r="BB9" s="481"/>
      <c r="BC9" s="481"/>
      <c r="BD9" s="481"/>
      <c r="BE9" s="481"/>
      <c r="BF9" s="481"/>
      <c r="BG9" s="481"/>
      <c r="BH9" s="481"/>
      <c r="BI9" s="481"/>
      <c r="BJ9" s="481"/>
      <c r="BK9" s="481"/>
      <c r="BL9" s="481"/>
      <c r="BM9" s="482"/>
      <c r="BN9" s="446">
        <v>-1118067</v>
      </c>
      <c r="BO9" s="447"/>
      <c r="BP9" s="447"/>
      <c r="BQ9" s="447"/>
      <c r="BR9" s="447"/>
      <c r="BS9" s="447"/>
      <c r="BT9" s="447"/>
      <c r="BU9" s="448"/>
      <c r="BV9" s="446">
        <v>382927</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18.100000000000001</v>
      </c>
      <c r="CU9" s="444"/>
      <c r="CV9" s="444"/>
      <c r="CW9" s="444"/>
      <c r="CX9" s="444"/>
      <c r="CY9" s="444"/>
      <c r="CZ9" s="444"/>
      <c r="DA9" s="445"/>
      <c r="DB9" s="443">
        <v>17.600000000000001</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85229</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2358</v>
      </c>
      <c r="BO10" s="447"/>
      <c r="BP10" s="447"/>
      <c r="BQ10" s="447"/>
      <c r="BR10" s="447"/>
      <c r="BS10" s="447"/>
      <c r="BT10" s="447"/>
      <c r="BU10" s="448"/>
      <c r="BV10" s="446">
        <v>875</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114</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78505</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95</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78245</v>
      </c>
      <c r="S13" s="528"/>
      <c r="T13" s="528"/>
      <c r="U13" s="528"/>
      <c r="V13" s="529"/>
      <c r="W13" s="462" t="s">
        <v>134</v>
      </c>
      <c r="X13" s="463"/>
      <c r="Y13" s="463"/>
      <c r="Z13" s="463"/>
      <c r="AA13" s="463"/>
      <c r="AB13" s="453"/>
      <c r="AC13" s="497">
        <v>4328</v>
      </c>
      <c r="AD13" s="498"/>
      <c r="AE13" s="498"/>
      <c r="AF13" s="498"/>
      <c r="AG13" s="537"/>
      <c r="AH13" s="497">
        <v>4499</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-1115709</v>
      </c>
      <c r="BO13" s="447"/>
      <c r="BP13" s="447"/>
      <c r="BQ13" s="447"/>
      <c r="BR13" s="447"/>
      <c r="BS13" s="447"/>
      <c r="BT13" s="447"/>
      <c r="BU13" s="448"/>
      <c r="BV13" s="446">
        <v>383802</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9.6999999999999993</v>
      </c>
      <c r="CU13" s="444"/>
      <c r="CV13" s="444"/>
      <c r="CW13" s="444"/>
      <c r="CX13" s="444"/>
      <c r="CY13" s="444"/>
      <c r="CZ13" s="444"/>
      <c r="DA13" s="445"/>
      <c r="DB13" s="443">
        <v>10.1</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79657</v>
      </c>
      <c r="S14" s="528"/>
      <c r="T14" s="528"/>
      <c r="U14" s="528"/>
      <c r="V14" s="529"/>
      <c r="W14" s="436"/>
      <c r="X14" s="437"/>
      <c r="Y14" s="437"/>
      <c r="Z14" s="437"/>
      <c r="AA14" s="437"/>
      <c r="AB14" s="426"/>
      <c r="AC14" s="530">
        <v>11.2</v>
      </c>
      <c r="AD14" s="531"/>
      <c r="AE14" s="531"/>
      <c r="AF14" s="531"/>
      <c r="AG14" s="532"/>
      <c r="AH14" s="530">
        <v>11.2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106.3</v>
      </c>
      <c r="CU14" s="542"/>
      <c r="CV14" s="542"/>
      <c r="CW14" s="542"/>
      <c r="CX14" s="542"/>
      <c r="CY14" s="542"/>
      <c r="CZ14" s="542"/>
      <c r="DA14" s="543"/>
      <c r="DB14" s="541">
        <v>116.5</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141</v>
      </c>
      <c r="N15" s="535"/>
      <c r="O15" s="535"/>
      <c r="P15" s="535"/>
      <c r="Q15" s="536"/>
      <c r="R15" s="527">
        <v>79426</v>
      </c>
      <c r="S15" s="528"/>
      <c r="T15" s="528"/>
      <c r="U15" s="528"/>
      <c r="V15" s="529"/>
      <c r="W15" s="462" t="s">
        <v>142</v>
      </c>
      <c r="X15" s="463"/>
      <c r="Y15" s="463"/>
      <c r="Z15" s="463"/>
      <c r="AA15" s="463"/>
      <c r="AB15" s="453"/>
      <c r="AC15" s="497">
        <v>11879</v>
      </c>
      <c r="AD15" s="498"/>
      <c r="AE15" s="498"/>
      <c r="AF15" s="498"/>
      <c r="AG15" s="537"/>
      <c r="AH15" s="497">
        <v>13070</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8136007</v>
      </c>
      <c r="BO15" s="410"/>
      <c r="BP15" s="410"/>
      <c r="BQ15" s="410"/>
      <c r="BR15" s="410"/>
      <c r="BS15" s="410"/>
      <c r="BT15" s="410"/>
      <c r="BU15" s="411"/>
      <c r="BV15" s="409">
        <v>7953912</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30.9</v>
      </c>
      <c r="AD16" s="531"/>
      <c r="AE16" s="531"/>
      <c r="AF16" s="531"/>
      <c r="AG16" s="532"/>
      <c r="AH16" s="530">
        <v>32.5</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24182000</v>
      </c>
      <c r="BO16" s="447"/>
      <c r="BP16" s="447"/>
      <c r="BQ16" s="447"/>
      <c r="BR16" s="447"/>
      <c r="BS16" s="447"/>
      <c r="BT16" s="447"/>
      <c r="BU16" s="448"/>
      <c r="BV16" s="446">
        <v>24580704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22288</v>
      </c>
      <c r="AD17" s="498"/>
      <c r="AE17" s="498"/>
      <c r="AF17" s="498"/>
      <c r="AG17" s="537"/>
      <c r="AH17" s="497">
        <v>22660</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10264736</v>
      </c>
      <c r="BO17" s="447"/>
      <c r="BP17" s="447"/>
      <c r="BQ17" s="447"/>
      <c r="BR17" s="447"/>
      <c r="BS17" s="447"/>
      <c r="BT17" s="447"/>
      <c r="BU17" s="448"/>
      <c r="BV17" s="446">
        <v>10007218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1209.5899999999999</v>
      </c>
      <c r="M18" s="559"/>
      <c r="N18" s="559"/>
      <c r="O18" s="559"/>
      <c r="P18" s="559"/>
      <c r="Q18" s="559"/>
      <c r="R18" s="560"/>
      <c r="S18" s="560"/>
      <c r="T18" s="560"/>
      <c r="U18" s="560"/>
      <c r="V18" s="561"/>
      <c r="W18" s="464"/>
      <c r="X18" s="465"/>
      <c r="Y18" s="465"/>
      <c r="Z18" s="465"/>
      <c r="AA18" s="465"/>
      <c r="AB18" s="456"/>
      <c r="AC18" s="562">
        <v>57.9</v>
      </c>
      <c r="AD18" s="563"/>
      <c r="AE18" s="563"/>
      <c r="AF18" s="563"/>
      <c r="AG18" s="564"/>
      <c r="AH18" s="562">
        <v>56.3</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27056376</v>
      </c>
      <c r="BO18" s="447"/>
      <c r="BP18" s="447"/>
      <c r="BQ18" s="447"/>
      <c r="BR18" s="447"/>
      <c r="BS18" s="447"/>
      <c r="BT18" s="447"/>
      <c r="BU18" s="448"/>
      <c r="BV18" s="446">
        <v>27105370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66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34267198</v>
      </c>
      <c r="BO19" s="447"/>
      <c r="BP19" s="447"/>
      <c r="BQ19" s="447"/>
      <c r="BR19" s="447"/>
      <c r="BS19" s="447"/>
      <c r="BT19" s="447"/>
      <c r="BU19" s="448"/>
      <c r="BV19" s="446">
        <v>34724868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28349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70950312</v>
      </c>
      <c r="BO23" s="447"/>
      <c r="BP23" s="447"/>
      <c r="BQ23" s="447"/>
      <c r="BR23" s="447"/>
      <c r="BS23" s="447"/>
      <c r="BT23" s="447"/>
      <c r="BU23" s="448"/>
      <c r="BV23" s="446">
        <v>69619660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9000</v>
      </c>
      <c r="R24" s="498"/>
      <c r="S24" s="498"/>
      <c r="T24" s="498"/>
      <c r="U24" s="498"/>
      <c r="V24" s="537"/>
      <c r="W24" s="596"/>
      <c r="X24" s="584"/>
      <c r="Y24" s="585"/>
      <c r="Z24" s="496" t="s">
        <v>166</v>
      </c>
      <c r="AA24" s="476"/>
      <c r="AB24" s="476"/>
      <c r="AC24" s="476"/>
      <c r="AD24" s="476"/>
      <c r="AE24" s="476"/>
      <c r="AF24" s="476"/>
      <c r="AG24" s="477"/>
      <c r="AH24" s="497">
        <v>917</v>
      </c>
      <c r="AI24" s="498"/>
      <c r="AJ24" s="498"/>
      <c r="AK24" s="498"/>
      <c r="AL24" s="537"/>
      <c r="AM24" s="497">
        <v>2753751</v>
      </c>
      <c r="AN24" s="498"/>
      <c r="AO24" s="498"/>
      <c r="AP24" s="498"/>
      <c r="AQ24" s="498"/>
      <c r="AR24" s="537"/>
      <c r="AS24" s="497">
        <v>3003</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53063878</v>
      </c>
      <c r="BO24" s="447"/>
      <c r="BP24" s="447"/>
      <c r="BQ24" s="447"/>
      <c r="BR24" s="447"/>
      <c r="BS24" s="447"/>
      <c r="BT24" s="447"/>
      <c r="BU24" s="448"/>
      <c r="BV24" s="446">
        <v>53499747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2</v>
      </c>
      <c r="M25" s="498"/>
      <c r="N25" s="498"/>
      <c r="O25" s="498"/>
      <c r="P25" s="537"/>
      <c r="Q25" s="497">
        <v>7100</v>
      </c>
      <c r="R25" s="498"/>
      <c r="S25" s="498"/>
      <c r="T25" s="498"/>
      <c r="U25" s="498"/>
      <c r="V25" s="537"/>
      <c r="W25" s="596"/>
      <c r="X25" s="584"/>
      <c r="Y25" s="585"/>
      <c r="Z25" s="496" t="s">
        <v>169</v>
      </c>
      <c r="AA25" s="476"/>
      <c r="AB25" s="476"/>
      <c r="AC25" s="476"/>
      <c r="AD25" s="476"/>
      <c r="AE25" s="476"/>
      <c r="AF25" s="476"/>
      <c r="AG25" s="477"/>
      <c r="AH25" s="497">
        <v>187</v>
      </c>
      <c r="AI25" s="498"/>
      <c r="AJ25" s="498"/>
      <c r="AK25" s="498"/>
      <c r="AL25" s="537"/>
      <c r="AM25" s="497">
        <v>483582</v>
      </c>
      <c r="AN25" s="498"/>
      <c r="AO25" s="498"/>
      <c r="AP25" s="498"/>
      <c r="AQ25" s="498"/>
      <c r="AR25" s="537"/>
      <c r="AS25" s="497">
        <v>2586</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1793224</v>
      </c>
      <c r="BO25" s="410"/>
      <c r="BP25" s="410"/>
      <c r="BQ25" s="410"/>
      <c r="BR25" s="410"/>
      <c r="BS25" s="410"/>
      <c r="BT25" s="410"/>
      <c r="BU25" s="411"/>
      <c r="BV25" s="409">
        <v>1274450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6300</v>
      </c>
      <c r="R26" s="498"/>
      <c r="S26" s="498"/>
      <c r="T26" s="498"/>
      <c r="U26" s="498"/>
      <c r="V26" s="537"/>
      <c r="W26" s="596"/>
      <c r="X26" s="584"/>
      <c r="Y26" s="585"/>
      <c r="Z26" s="496" t="s">
        <v>172</v>
      </c>
      <c r="AA26" s="606"/>
      <c r="AB26" s="606"/>
      <c r="AC26" s="606"/>
      <c r="AD26" s="606"/>
      <c r="AE26" s="606"/>
      <c r="AF26" s="606"/>
      <c r="AG26" s="607"/>
      <c r="AH26" s="497">
        <v>76</v>
      </c>
      <c r="AI26" s="498"/>
      <c r="AJ26" s="498"/>
      <c r="AK26" s="498"/>
      <c r="AL26" s="537"/>
      <c r="AM26" s="497">
        <v>234460</v>
      </c>
      <c r="AN26" s="498"/>
      <c r="AO26" s="498"/>
      <c r="AP26" s="498"/>
      <c r="AQ26" s="498"/>
      <c r="AR26" s="537"/>
      <c r="AS26" s="497">
        <v>3085</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174</v>
      </c>
      <c r="BO26" s="447"/>
      <c r="BP26" s="447"/>
      <c r="BQ26" s="447"/>
      <c r="BR26" s="447"/>
      <c r="BS26" s="447"/>
      <c r="BT26" s="447"/>
      <c r="BU26" s="448"/>
      <c r="BV26" s="446" t="s">
        <v>174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175</v>
      </c>
      <c r="F27" s="476"/>
      <c r="G27" s="476"/>
      <c r="H27" s="476"/>
      <c r="I27" s="476"/>
      <c r="J27" s="476"/>
      <c r="K27" s="477"/>
      <c r="L27" s="497">
        <v>1</v>
      </c>
      <c r="M27" s="498"/>
      <c r="N27" s="498"/>
      <c r="O27" s="498"/>
      <c r="P27" s="537"/>
      <c r="Q27" s="497">
        <v>4270</v>
      </c>
      <c r="R27" s="498"/>
      <c r="S27" s="498"/>
      <c r="T27" s="498"/>
      <c r="U27" s="498"/>
      <c r="V27" s="537"/>
      <c r="W27" s="596"/>
      <c r="X27" s="584"/>
      <c r="Y27" s="585"/>
      <c r="Z27" s="496" t="s">
        <v>176</v>
      </c>
      <c r="AA27" s="476"/>
      <c r="AB27" s="476"/>
      <c r="AC27" s="476"/>
      <c r="AD27" s="476"/>
      <c r="AE27" s="476"/>
      <c r="AF27" s="476"/>
      <c r="AG27" s="477"/>
      <c r="AH27" s="497">
        <v>8</v>
      </c>
      <c r="AI27" s="498"/>
      <c r="AJ27" s="498"/>
      <c r="AK27" s="498"/>
      <c r="AL27" s="537"/>
      <c r="AM27" s="497">
        <v>29481</v>
      </c>
      <c r="AN27" s="498"/>
      <c r="AO27" s="498"/>
      <c r="AP27" s="498"/>
      <c r="AQ27" s="498"/>
      <c r="AR27" s="537"/>
      <c r="AS27" s="497">
        <v>3685</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t="s">
        <v>132</v>
      </c>
      <c r="BO27" s="620"/>
      <c r="BP27" s="620"/>
      <c r="BQ27" s="620"/>
      <c r="BR27" s="620"/>
      <c r="BS27" s="620"/>
      <c r="BT27" s="620"/>
      <c r="BU27" s="621"/>
      <c r="BV27" s="619" t="s">
        <v>174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178</v>
      </c>
      <c r="F28" s="476"/>
      <c r="G28" s="476"/>
      <c r="H28" s="476"/>
      <c r="I28" s="476"/>
      <c r="J28" s="476"/>
      <c r="K28" s="477"/>
      <c r="L28" s="497">
        <v>1</v>
      </c>
      <c r="M28" s="498"/>
      <c r="N28" s="498"/>
      <c r="O28" s="498"/>
      <c r="P28" s="537"/>
      <c r="Q28" s="497">
        <v>3770</v>
      </c>
      <c r="R28" s="498"/>
      <c r="S28" s="498"/>
      <c r="T28" s="498"/>
      <c r="U28" s="498"/>
      <c r="V28" s="537"/>
      <c r="W28" s="596"/>
      <c r="X28" s="584"/>
      <c r="Y28" s="585"/>
      <c r="Z28" s="496" t="s">
        <v>179</v>
      </c>
      <c r="AA28" s="476"/>
      <c r="AB28" s="476"/>
      <c r="AC28" s="476"/>
      <c r="AD28" s="476"/>
      <c r="AE28" s="476"/>
      <c r="AF28" s="476"/>
      <c r="AG28" s="477"/>
      <c r="AH28" s="497">
        <v>4</v>
      </c>
      <c r="AI28" s="498"/>
      <c r="AJ28" s="498"/>
      <c r="AK28" s="498"/>
      <c r="AL28" s="537"/>
      <c r="AM28" s="497">
        <v>10040</v>
      </c>
      <c r="AN28" s="498"/>
      <c r="AO28" s="498"/>
      <c r="AP28" s="498"/>
      <c r="AQ28" s="498"/>
      <c r="AR28" s="537"/>
      <c r="AS28" s="497">
        <v>2510</v>
      </c>
      <c r="AT28" s="498"/>
      <c r="AU28" s="498"/>
      <c r="AV28" s="498"/>
      <c r="AW28" s="498"/>
      <c r="AX28" s="499"/>
      <c r="AY28" s="622" t="s">
        <v>180</v>
      </c>
      <c r="AZ28" s="623"/>
      <c r="BA28" s="623"/>
      <c r="BB28" s="624"/>
      <c r="BC28" s="406" t="s">
        <v>41</v>
      </c>
      <c r="BD28" s="407"/>
      <c r="BE28" s="407"/>
      <c r="BF28" s="407"/>
      <c r="BG28" s="407"/>
      <c r="BH28" s="407"/>
      <c r="BI28" s="407"/>
      <c r="BJ28" s="407"/>
      <c r="BK28" s="407"/>
      <c r="BL28" s="407"/>
      <c r="BM28" s="408"/>
      <c r="BN28" s="409">
        <v>2844740</v>
      </c>
      <c r="BO28" s="410"/>
      <c r="BP28" s="410"/>
      <c r="BQ28" s="410"/>
      <c r="BR28" s="410"/>
      <c r="BS28" s="410"/>
      <c r="BT28" s="410"/>
      <c r="BU28" s="411"/>
      <c r="BV28" s="409">
        <v>2842382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181</v>
      </c>
      <c r="F29" s="476"/>
      <c r="G29" s="476"/>
      <c r="H29" s="476"/>
      <c r="I29" s="476"/>
      <c r="J29" s="476"/>
      <c r="K29" s="477"/>
      <c r="L29" s="497">
        <v>24</v>
      </c>
      <c r="M29" s="498"/>
      <c r="N29" s="498"/>
      <c r="O29" s="498"/>
      <c r="P29" s="537"/>
      <c r="Q29" s="497">
        <v>3607</v>
      </c>
      <c r="R29" s="498"/>
      <c r="S29" s="498"/>
      <c r="T29" s="498"/>
      <c r="U29" s="498"/>
      <c r="V29" s="537"/>
      <c r="W29" s="597"/>
      <c r="X29" s="598"/>
      <c r="Y29" s="599"/>
      <c r="Z29" s="496" t="s">
        <v>182</v>
      </c>
      <c r="AA29" s="476"/>
      <c r="AB29" s="476"/>
      <c r="AC29" s="476"/>
      <c r="AD29" s="476"/>
      <c r="AE29" s="476"/>
      <c r="AF29" s="476"/>
      <c r="AG29" s="477"/>
      <c r="AH29" s="497">
        <v>929</v>
      </c>
      <c r="AI29" s="498"/>
      <c r="AJ29" s="498"/>
      <c r="AK29" s="498"/>
      <c r="AL29" s="537"/>
      <c r="AM29" s="497">
        <v>2793272</v>
      </c>
      <c r="AN29" s="498"/>
      <c r="AO29" s="498"/>
      <c r="AP29" s="498"/>
      <c r="AQ29" s="498"/>
      <c r="AR29" s="537"/>
      <c r="AS29" s="497">
        <v>3007</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329424</v>
      </c>
      <c r="BO29" s="447"/>
      <c r="BP29" s="447"/>
      <c r="BQ29" s="447"/>
      <c r="BR29" s="447"/>
      <c r="BS29" s="447"/>
      <c r="BT29" s="447"/>
      <c r="BU29" s="448"/>
      <c r="BV29" s="446">
        <v>29384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96.6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10395854</v>
      </c>
      <c r="BO30" s="620"/>
      <c r="BP30" s="620"/>
      <c r="BQ30" s="620"/>
      <c r="BR30" s="620"/>
      <c r="BS30" s="620"/>
      <c r="BT30" s="620"/>
      <c r="BU30" s="621"/>
      <c r="BV30" s="619">
        <v>9592169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193</v>
      </c>
      <c r="V33" s="470"/>
      <c r="W33" s="435" t="s">
        <v>194</v>
      </c>
      <c r="X33" s="435"/>
      <c r="Y33" s="435"/>
      <c r="Z33" s="435"/>
      <c r="AA33" s="435"/>
      <c r="AB33" s="435"/>
      <c r="AC33" s="435"/>
      <c r="AD33" s="435"/>
      <c r="AE33" s="435"/>
      <c r="AF33" s="435"/>
      <c r="AG33" s="435"/>
      <c r="AH33" s="435"/>
      <c r="AI33" s="435"/>
      <c r="AJ33" s="435"/>
      <c r="AK33" s="435"/>
      <c r="AL33" s="195"/>
      <c r="AM33" s="470" t="s">
        <v>195</v>
      </c>
      <c r="AN33" s="470"/>
      <c r="AO33" s="435" t="s">
        <v>194</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193</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6</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9</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11</v>
      </c>
      <c r="BF34" s="632"/>
      <c r="BG34" s="633" t="str">
        <f>IF('各会計、関係団体の財政状況及び健全化判断比率'!B33="","",'各会計、関係団体の財政状況及び健全化判断比率'!B33)</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14</v>
      </c>
      <c r="BX34" s="632"/>
      <c r="BY34" s="633" t="str">
        <f>IF('各会計、関係団体の財政状況及び健全化判断比率'!B68="","",'各会計、関係団体の財政状況及び健全化判断比率'!B68)</f>
        <v>本莊由利広域市町村圏組合（一般会計）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22</v>
      </c>
      <c r="CP34" s="632"/>
      <c r="CQ34" s="633" t="str">
        <f>IF('各会計、関係団体の財政状況及び健全化判断比率'!BS7="","",'各会計、関係団体の財政状況及び健全化判断比率'!BS7)</f>
        <v>鳥海高原ユースパーク</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診療所運営特別会計</v>
      </c>
      <c r="F35" s="633"/>
      <c r="G35" s="633"/>
      <c r="H35" s="633"/>
      <c r="I35" s="633"/>
      <c r="J35" s="633"/>
      <c r="K35" s="633"/>
      <c r="L35" s="633"/>
      <c r="M35" s="633"/>
      <c r="N35" s="633"/>
      <c r="O35" s="633"/>
      <c r="P35" s="633"/>
      <c r="Q35" s="633"/>
      <c r="R35" s="633"/>
      <c r="S35" s="633"/>
      <c r="T35" s="193"/>
      <c r="U35" s="632">
        <f>IF(W35="","",U34+1)</f>
        <v>7</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f t="shared" ref="AM35:AM43" si="0">IF(AO35="","",AM34+1)</f>
        <v>10</v>
      </c>
      <c r="AN35" s="632"/>
      <c r="AO35" s="633" t="str">
        <f>IF('各会計、関係団体の財政状況及び健全化判断比率'!B32="","",'各会計、関係団体の財政状況及び健全化判断比率'!B32)</f>
        <v>ガス事業会計</v>
      </c>
      <c r="AP35" s="633"/>
      <c r="AQ35" s="633"/>
      <c r="AR35" s="633"/>
      <c r="AS35" s="633"/>
      <c r="AT35" s="633"/>
      <c r="AU35" s="633"/>
      <c r="AV35" s="633"/>
      <c r="AW35" s="633"/>
      <c r="AX35" s="633"/>
      <c r="AY35" s="633"/>
      <c r="AZ35" s="633"/>
      <c r="BA35" s="633"/>
      <c r="BB35" s="633"/>
      <c r="BC35" s="633"/>
      <c r="BD35" s="193"/>
      <c r="BE35" s="632">
        <f t="shared" ref="BE35:BE43" si="1">IF(BG35="","",BE34+1)</f>
        <v>12</v>
      </c>
      <c r="BF35" s="632"/>
      <c r="BG35" s="633" t="str">
        <f>IF('各会計、関係団体の財政状況及び健全化判断比率'!B34="","",'各会計、関係団体の財政状況及び健全化判断比率'!B34)</f>
        <v>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15</v>
      </c>
      <c r="BX35" s="632"/>
      <c r="BY35" s="633" t="str">
        <f>IF('各会計、関係団体の財政状況及び健全化判断比率'!B69="","",'各会計、関係団体の財政状況及び健全化判断比率'!B69)</f>
        <v>本莊由利広域市町村圏組合（介護保険特別会計）</v>
      </c>
      <c r="BZ35" s="633"/>
      <c r="CA35" s="633"/>
      <c r="CB35" s="633"/>
      <c r="CC35" s="633"/>
      <c r="CD35" s="633"/>
      <c r="CE35" s="633"/>
      <c r="CF35" s="633"/>
      <c r="CG35" s="633"/>
      <c r="CH35" s="633"/>
      <c r="CI35" s="633"/>
      <c r="CJ35" s="633"/>
      <c r="CK35" s="633"/>
      <c r="CL35" s="633"/>
      <c r="CM35" s="633"/>
      <c r="CN35" s="193"/>
      <c r="CO35" s="632">
        <f t="shared" ref="CO35:CO43" si="3">IF(CQ35="","",CO34+1)</f>
        <v>23</v>
      </c>
      <c r="CP35" s="632"/>
      <c r="CQ35" s="633" t="str">
        <f>IF('各会計、関係団体の財政状況及び健全化判断比率'!BS8="","",'各会計、関係団体の財政状況及び健全化判断比率'!BS8)</f>
        <v>にしめ物産</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受託施設休日応急診療所運営特別会計</v>
      </c>
      <c r="F36" s="633"/>
      <c r="G36" s="633"/>
      <c r="H36" s="633"/>
      <c r="I36" s="633"/>
      <c r="J36" s="633"/>
      <c r="K36" s="633"/>
      <c r="L36" s="633"/>
      <c r="M36" s="633"/>
      <c r="N36" s="633"/>
      <c r="O36" s="633"/>
      <c r="P36" s="633"/>
      <c r="Q36" s="633"/>
      <c r="R36" s="633"/>
      <c r="S36" s="633"/>
      <c r="T36" s="193"/>
      <c r="U36" s="632">
        <f t="shared" ref="U36:U43" si="4">IF(W36="","",U35+1)</f>
        <v>8</v>
      </c>
      <c r="V36" s="632"/>
      <c r="W36" s="633" t="str">
        <f>IF('各会計、関係団体の財政状況及び健全化判断比率'!B30="","",'各会計、関係団体の財政状況及び健全化判断比率'!B30)</f>
        <v>介護サービス事業特別会計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13</v>
      </c>
      <c r="BF36" s="632"/>
      <c r="BG36" s="633" t="str">
        <f>IF('各会計、関係団体の財政状況及び健全化判断比率'!B35="","",'各会計、関係団体の財政状況及び健全化判断比率'!B35)</f>
        <v>スキー場運営特別会計</v>
      </c>
      <c r="BH36" s="633"/>
      <c r="BI36" s="633"/>
      <c r="BJ36" s="633"/>
      <c r="BK36" s="633"/>
      <c r="BL36" s="633"/>
      <c r="BM36" s="633"/>
      <c r="BN36" s="633"/>
      <c r="BO36" s="633"/>
      <c r="BP36" s="633"/>
      <c r="BQ36" s="633"/>
      <c r="BR36" s="633"/>
      <c r="BS36" s="633"/>
      <c r="BT36" s="633"/>
      <c r="BU36" s="633"/>
      <c r="BV36" s="193"/>
      <c r="BW36" s="632">
        <f t="shared" si="2"/>
        <v>16</v>
      </c>
      <c r="BX36" s="632"/>
      <c r="BY36" s="633" t="str">
        <f>IF('各会計、関係団体の財政状況及び健全化判断比率'!B70="","",'各会計、関係団体の財政状況及び健全化判断比率'!B70)</f>
        <v>本莊由利広域市町村圏組合（特別養護老人ホーム特別会計）</v>
      </c>
      <c r="BZ36" s="633"/>
      <c r="CA36" s="633"/>
      <c r="CB36" s="633"/>
      <c r="CC36" s="633"/>
      <c r="CD36" s="633"/>
      <c r="CE36" s="633"/>
      <c r="CF36" s="633"/>
      <c r="CG36" s="633"/>
      <c r="CH36" s="633"/>
      <c r="CI36" s="633"/>
      <c r="CJ36" s="633"/>
      <c r="CK36" s="633"/>
      <c r="CL36" s="633"/>
      <c r="CM36" s="633"/>
      <c r="CN36" s="193"/>
      <c r="CO36" s="632">
        <f t="shared" si="3"/>
        <v>24</v>
      </c>
      <c r="CP36" s="632"/>
      <c r="CQ36" s="633" t="str">
        <f>IF('各会計、関係団体の財政状況及び健全化判断比率'!BS9="","",'各会計、関係団体の財政状況及び健全化判断比率'!BS9)</f>
        <v>フォレスタ鳥海</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f>IF(E37="","",C36+1)</f>
        <v>4</v>
      </c>
      <c r="D37" s="632"/>
      <c r="E37" s="633" t="str">
        <f>IF('各会計、関係団体の財政状況及び健全化判断比率'!B10="","",'各会計、関係団体の財政状況及び健全化判断比率'!B10)</f>
        <v>情報センター特別会計</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17</v>
      </c>
      <c r="BX37" s="632"/>
      <c r="BY37" s="633" t="str">
        <f>IF('各会計、関係団体の財政状況及び健全化判断比率'!B71="","",'各会計、関係団体の財政状況及び健全化判断比率'!B71)</f>
        <v>秋田県市町村総合事務組合（一般会計）</v>
      </c>
      <c r="BZ37" s="633"/>
      <c r="CA37" s="633"/>
      <c r="CB37" s="633"/>
      <c r="CC37" s="633"/>
      <c r="CD37" s="633"/>
      <c r="CE37" s="633"/>
      <c r="CF37" s="633"/>
      <c r="CG37" s="633"/>
      <c r="CH37" s="633"/>
      <c r="CI37" s="633"/>
      <c r="CJ37" s="633"/>
      <c r="CK37" s="633"/>
      <c r="CL37" s="633"/>
      <c r="CM37" s="633"/>
      <c r="CN37" s="193"/>
      <c r="CO37" s="632">
        <f t="shared" si="3"/>
        <v>25</v>
      </c>
      <c r="CP37" s="632"/>
      <c r="CQ37" s="633" t="str">
        <f>IF('各会計、関係団体の財政状況及び健全化判断比率'!BS10="","",'各会計、関係団体の財政状況及び健全化判断比率'!BS10)</f>
        <v>ほっといん鳥海</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f t="shared" ref="C38:C43" si="5">IF(E38="","",C37+1)</f>
        <v>5</v>
      </c>
      <c r="D38" s="632"/>
      <c r="E38" s="633" t="str">
        <f>IF('各会計、関係団体の財政状況及び健全化判断比率'!B11="","",'各会計、関係団体の財政状況及び健全化判断比率'!B11)</f>
        <v>奨学資金特別会計</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18</v>
      </c>
      <c r="BX38" s="632"/>
      <c r="BY38" s="633" t="str">
        <f>IF('各会計、関係団体の財政状況及び健全化判断比率'!B72="","",'各会計、関係団体の財政状況及び健全化判断比率'!B72)</f>
        <v>秋田県市町村総合事務組合（交通災害共済事業等特別会計）</v>
      </c>
      <c r="BZ38" s="633"/>
      <c r="CA38" s="633"/>
      <c r="CB38" s="633"/>
      <c r="CC38" s="633"/>
      <c r="CD38" s="633"/>
      <c r="CE38" s="633"/>
      <c r="CF38" s="633"/>
      <c r="CG38" s="633"/>
      <c r="CH38" s="633"/>
      <c r="CI38" s="633"/>
      <c r="CJ38" s="633"/>
      <c r="CK38" s="633"/>
      <c r="CL38" s="633"/>
      <c r="CM38" s="633"/>
      <c r="CN38" s="193"/>
      <c r="CO38" s="632">
        <f t="shared" si="3"/>
        <v>26</v>
      </c>
      <c r="CP38" s="632"/>
      <c r="CQ38" s="633" t="str">
        <f>IF('各会計、関係団体の財政状況及び健全化判断比率'!BS11="","",'各会計、関係団体の財政状況及び健全化判断比率'!BS11)</f>
        <v>黄桜の里</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19</v>
      </c>
      <c r="BX39" s="632"/>
      <c r="BY39" s="633" t="str">
        <f>IF('各会計、関係団体の財政状況及び健全化判断比率'!B73="","",'各会計、関係団体の財政状況及び健全化判断比率'!B73)</f>
        <v>秋田県市町村会館管理組合（一般会計）</v>
      </c>
      <c r="BZ39" s="633"/>
      <c r="CA39" s="633"/>
      <c r="CB39" s="633"/>
      <c r="CC39" s="633"/>
      <c r="CD39" s="633"/>
      <c r="CE39" s="633"/>
      <c r="CF39" s="633"/>
      <c r="CG39" s="633"/>
      <c r="CH39" s="633"/>
      <c r="CI39" s="633"/>
      <c r="CJ39" s="633"/>
      <c r="CK39" s="633"/>
      <c r="CL39" s="633"/>
      <c r="CM39" s="633"/>
      <c r="CN39" s="193"/>
      <c r="CO39" s="632">
        <f t="shared" si="3"/>
        <v>27</v>
      </c>
      <c r="CP39" s="632"/>
      <c r="CQ39" s="633" t="str">
        <f>IF('各会計、関係団体の財政状況及び健全化判断比率'!BS12="","",'各会計、関係団体の財政状況及び健全化判断比率'!BS12)</f>
        <v>大内町交流センター</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20</v>
      </c>
      <c r="BX40" s="632"/>
      <c r="BY40" s="633" t="str">
        <f>IF('各会計、関係団体の財政状況及び健全化判断比率'!B74="","",'各会計、関係団体の財政状況及び健全化判断比率'!B74)</f>
        <v>秋田県後期高齢者医療広域連合（一般会計）</v>
      </c>
      <c r="BZ40" s="633"/>
      <c r="CA40" s="633"/>
      <c r="CB40" s="633"/>
      <c r="CC40" s="633"/>
      <c r="CD40" s="633"/>
      <c r="CE40" s="633"/>
      <c r="CF40" s="633"/>
      <c r="CG40" s="633"/>
      <c r="CH40" s="633"/>
      <c r="CI40" s="633"/>
      <c r="CJ40" s="633"/>
      <c r="CK40" s="633"/>
      <c r="CL40" s="633"/>
      <c r="CM40" s="633"/>
      <c r="CN40" s="193"/>
      <c r="CO40" s="632">
        <f t="shared" si="3"/>
        <v>28</v>
      </c>
      <c r="CP40" s="632"/>
      <c r="CQ40" s="633" t="str">
        <f>IF('各会計、関係団体の財政状況及び健全化判断比率'!BS13="","",'各会計、関係団体の財政状況及び健全化判断比率'!BS13)</f>
        <v>岩城</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21</v>
      </c>
      <c r="BX41" s="632"/>
      <c r="BY41" s="633" t="str">
        <f>IF('各会計、関係団体の財政状況及び健全化判断比率'!B75="","",'各会計、関係団体の財政状況及び健全化判断比率'!B75)</f>
        <v>秋田県後期高齢者医療広域連合（後期高齢者医療特別会計）</v>
      </c>
      <c r="BZ41" s="633"/>
      <c r="CA41" s="633"/>
      <c r="CB41" s="633"/>
      <c r="CC41" s="633"/>
      <c r="CD41" s="633"/>
      <c r="CE41" s="633"/>
      <c r="CF41" s="633"/>
      <c r="CG41" s="633"/>
      <c r="CH41" s="633"/>
      <c r="CI41" s="633"/>
      <c r="CJ41" s="633"/>
      <c r="CK41" s="633"/>
      <c r="CL41" s="633"/>
      <c r="CM41" s="633"/>
      <c r="CN41" s="193"/>
      <c r="CO41" s="632">
        <f t="shared" si="3"/>
        <v>29</v>
      </c>
      <c r="CP41" s="632"/>
      <c r="CQ41" s="633" t="str">
        <f>IF('各会計、関係団体の財政状況及び健全化判断比率'!BS14="","",'各会計、関係団体の財政状況及び健全化判断比率'!BS14)</f>
        <v>由利高原鉄道</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I05eneek0mgkSRkuzLQYIGxws/NR55gV1TeycdZhE8sTsUVg1G7ZkEoqlyEJz9iz9hMu5QLQWc4ffvHOuQoVg==" saltValue="7bhhh5mISnLlI7YyQ5bZA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24" t="s">
        <v>556</v>
      </c>
      <c r="D34" s="1224"/>
      <c r="E34" s="1225"/>
      <c r="F34" s="32">
        <v>6.91</v>
      </c>
      <c r="G34" s="33">
        <v>6.94</v>
      </c>
      <c r="H34" s="33">
        <v>9.07</v>
      </c>
      <c r="I34" s="33">
        <v>10.63</v>
      </c>
      <c r="J34" s="34">
        <v>7.11</v>
      </c>
      <c r="K34" s="22"/>
      <c r="L34" s="22"/>
      <c r="M34" s="22"/>
      <c r="N34" s="22"/>
      <c r="O34" s="22"/>
      <c r="P34" s="22"/>
    </row>
    <row r="35" spans="1:16" ht="39" customHeight="1" x14ac:dyDescent="0.15">
      <c r="A35" s="22"/>
      <c r="B35" s="35"/>
      <c r="C35" s="1218" t="s">
        <v>557</v>
      </c>
      <c r="D35" s="1219"/>
      <c r="E35" s="1220"/>
      <c r="F35" s="36">
        <v>4.51</v>
      </c>
      <c r="G35" s="37">
        <v>4.03</v>
      </c>
      <c r="H35" s="37">
        <v>4.1399999999999997</v>
      </c>
      <c r="I35" s="37">
        <v>4.8499999999999996</v>
      </c>
      <c r="J35" s="38">
        <v>5.95</v>
      </c>
      <c r="K35" s="22"/>
      <c r="L35" s="22"/>
      <c r="M35" s="22"/>
      <c r="N35" s="22"/>
      <c r="O35" s="22"/>
      <c r="P35" s="22"/>
    </row>
    <row r="36" spans="1:16" ht="39" customHeight="1" x14ac:dyDescent="0.15">
      <c r="A36" s="22"/>
      <c r="B36" s="35"/>
      <c r="C36" s="1218" t="s">
        <v>558</v>
      </c>
      <c r="D36" s="1219"/>
      <c r="E36" s="1220"/>
      <c r="F36" s="36">
        <v>2.02</v>
      </c>
      <c r="G36" s="37">
        <v>1.91</v>
      </c>
      <c r="H36" s="37">
        <v>0.55000000000000004</v>
      </c>
      <c r="I36" s="37">
        <v>1.57</v>
      </c>
      <c r="J36" s="38">
        <v>2.09</v>
      </c>
      <c r="K36" s="22"/>
      <c r="L36" s="22"/>
      <c r="M36" s="22"/>
      <c r="N36" s="22"/>
      <c r="O36" s="22"/>
      <c r="P36" s="22"/>
    </row>
    <row r="37" spans="1:16" ht="39" customHeight="1" x14ac:dyDescent="0.15">
      <c r="A37" s="22"/>
      <c r="B37" s="35"/>
      <c r="C37" s="1218" t="s">
        <v>559</v>
      </c>
      <c r="D37" s="1219"/>
      <c r="E37" s="1220"/>
      <c r="F37" s="36">
        <v>0.35</v>
      </c>
      <c r="G37" s="37">
        <v>0.34</v>
      </c>
      <c r="H37" s="37">
        <v>0.27</v>
      </c>
      <c r="I37" s="37">
        <v>0.22</v>
      </c>
      <c r="J37" s="38">
        <v>0.24</v>
      </c>
      <c r="K37" s="22"/>
      <c r="L37" s="22"/>
      <c r="M37" s="22"/>
      <c r="N37" s="22"/>
      <c r="O37" s="22"/>
      <c r="P37" s="22"/>
    </row>
    <row r="38" spans="1:16" ht="39" customHeight="1" x14ac:dyDescent="0.15">
      <c r="A38" s="22"/>
      <c r="B38" s="35"/>
      <c r="C38" s="1218" t="s">
        <v>560</v>
      </c>
      <c r="D38" s="1219"/>
      <c r="E38" s="1220"/>
      <c r="F38" s="36">
        <v>0.08</v>
      </c>
      <c r="G38" s="37">
        <v>7.0000000000000007E-2</v>
      </c>
      <c r="H38" s="37">
        <v>0.12</v>
      </c>
      <c r="I38" s="37">
        <v>0.08</v>
      </c>
      <c r="J38" s="38">
        <v>0.11</v>
      </c>
      <c r="K38" s="22"/>
      <c r="L38" s="22"/>
      <c r="M38" s="22"/>
      <c r="N38" s="22"/>
      <c r="O38" s="22"/>
      <c r="P38" s="22"/>
    </row>
    <row r="39" spans="1:16" ht="39" customHeight="1" x14ac:dyDescent="0.15">
      <c r="A39" s="22"/>
      <c r="B39" s="35"/>
      <c r="C39" s="1218" t="s">
        <v>561</v>
      </c>
      <c r="D39" s="1219"/>
      <c r="E39" s="1220"/>
      <c r="F39" s="36">
        <v>0.01</v>
      </c>
      <c r="G39" s="37">
        <v>0.01</v>
      </c>
      <c r="H39" s="37">
        <v>0.01</v>
      </c>
      <c r="I39" s="37">
        <v>0.06</v>
      </c>
      <c r="J39" s="38">
        <v>7.0000000000000007E-2</v>
      </c>
      <c r="K39" s="22"/>
      <c r="L39" s="22"/>
      <c r="M39" s="22"/>
      <c r="N39" s="22"/>
      <c r="O39" s="22"/>
      <c r="P39" s="22"/>
    </row>
    <row r="40" spans="1:16" ht="39" customHeight="1" x14ac:dyDescent="0.15">
      <c r="A40" s="22"/>
      <c r="B40" s="35"/>
      <c r="C40" s="1218" t="s">
        <v>562</v>
      </c>
      <c r="D40" s="1219"/>
      <c r="E40" s="1220"/>
      <c r="F40" s="36">
        <v>7.0000000000000007E-2</v>
      </c>
      <c r="G40" s="37">
        <v>0.04</v>
      </c>
      <c r="H40" s="37">
        <v>0.06</v>
      </c>
      <c r="I40" s="37">
        <v>0.05</v>
      </c>
      <c r="J40" s="38">
        <v>0.05</v>
      </c>
      <c r="K40" s="22"/>
      <c r="L40" s="22"/>
      <c r="M40" s="22"/>
      <c r="N40" s="22"/>
      <c r="O40" s="22"/>
      <c r="P40" s="22"/>
    </row>
    <row r="41" spans="1:16" ht="39" customHeight="1" x14ac:dyDescent="0.15">
      <c r="A41" s="22"/>
      <c r="B41" s="35"/>
      <c r="C41" s="1218" t="s">
        <v>563</v>
      </c>
      <c r="D41" s="1219"/>
      <c r="E41" s="1220"/>
      <c r="F41" s="36">
        <v>0.02</v>
      </c>
      <c r="G41" s="37">
        <v>0.04</v>
      </c>
      <c r="H41" s="37">
        <v>0.03</v>
      </c>
      <c r="I41" s="37">
        <v>0.03</v>
      </c>
      <c r="J41" s="38">
        <v>0.04</v>
      </c>
      <c r="K41" s="22"/>
      <c r="L41" s="22"/>
      <c r="M41" s="22"/>
      <c r="N41" s="22"/>
      <c r="O41" s="22"/>
      <c r="P41" s="22"/>
    </row>
    <row r="42" spans="1:16" ht="39" customHeight="1" x14ac:dyDescent="0.15">
      <c r="A42" s="22"/>
      <c r="B42" s="39"/>
      <c r="C42" s="1218" t="s">
        <v>564</v>
      </c>
      <c r="D42" s="1219"/>
      <c r="E42" s="1220"/>
      <c r="F42" s="36" t="s">
        <v>565</v>
      </c>
      <c r="G42" s="37" t="s">
        <v>507</v>
      </c>
      <c r="H42" s="37" t="s">
        <v>507</v>
      </c>
      <c r="I42" s="37" t="s">
        <v>507</v>
      </c>
      <c r="J42" s="38" t="s">
        <v>507</v>
      </c>
      <c r="K42" s="22"/>
      <c r="L42" s="22"/>
      <c r="M42" s="22"/>
      <c r="N42" s="22"/>
      <c r="O42" s="22"/>
      <c r="P42" s="22"/>
    </row>
    <row r="43" spans="1:16" ht="39" customHeight="1" thickBot="1" x14ac:dyDescent="0.2">
      <c r="A43" s="22"/>
      <c r="B43" s="40"/>
      <c r="C43" s="1221" t="s">
        <v>566</v>
      </c>
      <c r="D43" s="1222"/>
      <c r="E43" s="1223"/>
      <c r="F43" s="41">
        <v>0.09</v>
      </c>
      <c r="G43" s="42">
        <v>0.15</v>
      </c>
      <c r="H43" s="42">
        <v>0.25</v>
      </c>
      <c r="I43" s="42">
        <v>0.19</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QqjrN2Z9un9TSniZyaIGIKHV3YjoosVc5MbCMmBk4eSsxX7XfSF01gNgSb8N5DSF182FFi27sT2m6WFJokcPw==" saltValue="LfmxeHBjSagTQuEcA7Eh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7241</v>
      </c>
      <c r="L45" s="60">
        <v>6968</v>
      </c>
      <c r="M45" s="60">
        <v>6554</v>
      </c>
      <c r="N45" s="60">
        <v>6282</v>
      </c>
      <c r="O45" s="61">
        <v>6323</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507</v>
      </c>
      <c r="L47" s="64" t="s">
        <v>507</v>
      </c>
      <c r="M47" s="64" t="s">
        <v>507</v>
      </c>
      <c r="N47" s="64" t="s">
        <v>507</v>
      </c>
      <c r="O47" s="65" t="s">
        <v>507</v>
      </c>
      <c r="P47" s="48"/>
      <c r="Q47" s="48"/>
      <c r="R47" s="48"/>
      <c r="S47" s="48"/>
      <c r="T47" s="48"/>
      <c r="U47" s="48"/>
    </row>
    <row r="48" spans="1:21" ht="30.75" customHeight="1" x14ac:dyDescent="0.15">
      <c r="A48" s="48"/>
      <c r="B48" s="1236"/>
      <c r="C48" s="1237"/>
      <c r="D48" s="62"/>
      <c r="E48" s="1228" t="s">
        <v>14</v>
      </c>
      <c r="F48" s="1228"/>
      <c r="G48" s="1228"/>
      <c r="H48" s="1228"/>
      <c r="I48" s="1228"/>
      <c r="J48" s="1229"/>
      <c r="K48" s="63">
        <v>2408</v>
      </c>
      <c r="L48" s="64">
        <v>2529</v>
      </c>
      <c r="M48" s="64">
        <v>2544</v>
      </c>
      <c r="N48" s="64">
        <v>2409</v>
      </c>
      <c r="O48" s="65">
        <v>2651</v>
      </c>
      <c r="P48" s="48"/>
      <c r="Q48" s="48"/>
      <c r="R48" s="48"/>
      <c r="S48" s="48"/>
      <c r="T48" s="48"/>
      <c r="U48" s="48"/>
    </row>
    <row r="49" spans="1:21" ht="30.75" customHeight="1" x14ac:dyDescent="0.15">
      <c r="A49" s="48"/>
      <c r="B49" s="1236"/>
      <c r="C49" s="1237"/>
      <c r="D49" s="62"/>
      <c r="E49" s="1228" t="s">
        <v>15</v>
      </c>
      <c r="F49" s="1228"/>
      <c r="G49" s="1228"/>
      <c r="H49" s="1228"/>
      <c r="I49" s="1228"/>
      <c r="J49" s="1229"/>
      <c r="K49" s="63">
        <v>260</v>
      </c>
      <c r="L49" s="64">
        <v>259</v>
      </c>
      <c r="M49" s="64">
        <v>233</v>
      </c>
      <c r="N49" s="64">
        <v>80</v>
      </c>
      <c r="O49" s="65">
        <v>64</v>
      </c>
      <c r="P49" s="48"/>
      <c r="Q49" s="48"/>
      <c r="R49" s="48"/>
      <c r="S49" s="48"/>
      <c r="T49" s="48"/>
      <c r="U49" s="48"/>
    </row>
    <row r="50" spans="1:21" ht="30.75" customHeight="1" x14ac:dyDescent="0.15">
      <c r="A50" s="48"/>
      <c r="B50" s="1236"/>
      <c r="C50" s="1237"/>
      <c r="D50" s="62"/>
      <c r="E50" s="1228" t="s">
        <v>16</v>
      </c>
      <c r="F50" s="1228"/>
      <c r="G50" s="1228"/>
      <c r="H50" s="1228"/>
      <c r="I50" s="1228"/>
      <c r="J50" s="1229"/>
      <c r="K50" s="63">
        <v>58</v>
      </c>
      <c r="L50" s="64">
        <v>53</v>
      </c>
      <c r="M50" s="64">
        <v>24</v>
      </c>
      <c r="N50" s="64">
        <v>12</v>
      </c>
      <c r="O50" s="65">
        <v>9</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507</v>
      </c>
      <c r="L51" s="64" t="s">
        <v>507</v>
      </c>
      <c r="M51" s="64" t="s">
        <v>507</v>
      </c>
      <c r="N51" s="64" t="s">
        <v>507</v>
      </c>
      <c r="O51" s="65" t="s">
        <v>507</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6791</v>
      </c>
      <c r="L52" s="64">
        <v>6939</v>
      </c>
      <c r="M52" s="64">
        <v>6882</v>
      </c>
      <c r="N52" s="64">
        <v>6786</v>
      </c>
      <c r="O52" s="65">
        <v>6708</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3176</v>
      </c>
      <c r="L53" s="69">
        <v>2870</v>
      </c>
      <c r="M53" s="69">
        <v>2473</v>
      </c>
      <c r="N53" s="69">
        <v>1997</v>
      </c>
      <c r="O53" s="70">
        <v>2339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NYFstRLoGUlRcp43uTYvqYeSbzxv/HwUMwM0P4oZjAk608n+wV21h8Qi7S8hkfCELTsBWx8N6UyJspvaP+lwg==" saltValue="018GhbOvDhBdxhgPBNapk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550</v>
      </c>
      <c r="J40" s="79" t="s">
        <v>551</v>
      </c>
      <c r="K40" s="79" t="s">
        <v>552</v>
      </c>
      <c r="L40" s="79" t="s">
        <v>553</v>
      </c>
      <c r="M40" s="80" t="s">
        <v>554</v>
      </c>
    </row>
    <row r="41" spans="2:13" ht="27.75" customHeight="1" x14ac:dyDescent="0.15">
      <c r="B41" s="1242" t="s">
        <v>23</v>
      </c>
      <c r="C41" s="1243"/>
      <c r="D41" s="81"/>
      <c r="E41" s="1248" t="s">
        <v>24</v>
      </c>
      <c r="F41" s="1248"/>
      <c r="G41" s="1248"/>
      <c r="H41" s="1249"/>
      <c r="I41" s="82">
        <v>69334</v>
      </c>
      <c r="J41" s="83">
        <v>70464</v>
      </c>
      <c r="K41" s="83">
        <v>70124</v>
      </c>
      <c r="L41" s="83">
        <v>69620</v>
      </c>
      <c r="M41" s="84">
        <v>70950</v>
      </c>
    </row>
    <row r="42" spans="2:13" ht="27.75" customHeight="1" x14ac:dyDescent="0.15">
      <c r="B42" s="1244"/>
      <c r="C42" s="1245"/>
      <c r="D42" s="85"/>
      <c r="E42" s="1250" t="s">
        <v>25</v>
      </c>
      <c r="F42" s="1250"/>
      <c r="G42" s="1250"/>
      <c r="H42" s="1251"/>
      <c r="I42" s="86">
        <v>882</v>
      </c>
      <c r="J42" s="87">
        <v>64</v>
      </c>
      <c r="K42" s="87">
        <v>44</v>
      </c>
      <c r="L42" s="87">
        <v>33</v>
      </c>
      <c r="M42" s="88">
        <v>19</v>
      </c>
    </row>
    <row r="43" spans="2:13" ht="27.75" customHeight="1" x14ac:dyDescent="0.15">
      <c r="B43" s="1244"/>
      <c r="C43" s="1245"/>
      <c r="D43" s="85"/>
      <c r="E43" s="1250" t="s">
        <v>26</v>
      </c>
      <c r="F43" s="1250"/>
      <c r="G43" s="1250"/>
      <c r="H43" s="1251"/>
      <c r="I43" s="86">
        <v>38625</v>
      </c>
      <c r="J43" s="87">
        <v>38902</v>
      </c>
      <c r="K43" s="87">
        <v>38075</v>
      </c>
      <c r="L43" s="87">
        <v>36952</v>
      </c>
      <c r="M43" s="88">
        <v>35987</v>
      </c>
    </row>
    <row r="44" spans="2:13" ht="27.75" customHeight="1" x14ac:dyDescent="0.15">
      <c r="B44" s="1244"/>
      <c r="C44" s="1245"/>
      <c r="D44" s="85"/>
      <c r="E44" s="1250" t="s">
        <v>27</v>
      </c>
      <c r="F44" s="1250"/>
      <c r="G44" s="1250"/>
      <c r="H44" s="1251"/>
      <c r="I44" s="86">
        <v>707</v>
      </c>
      <c r="J44" s="87">
        <v>487</v>
      </c>
      <c r="K44" s="87">
        <v>261</v>
      </c>
      <c r="L44" s="87">
        <v>238</v>
      </c>
      <c r="M44" s="88">
        <v>176</v>
      </c>
    </row>
    <row r="45" spans="2:13" ht="27.75" customHeight="1" x14ac:dyDescent="0.15">
      <c r="B45" s="1244"/>
      <c r="C45" s="1245"/>
      <c r="D45" s="85"/>
      <c r="E45" s="1250" t="s">
        <v>28</v>
      </c>
      <c r="F45" s="1250"/>
      <c r="G45" s="1250"/>
      <c r="H45" s="1251"/>
      <c r="I45" s="86">
        <v>8429</v>
      </c>
      <c r="J45" s="87">
        <v>7480</v>
      </c>
      <c r="K45" s="87">
        <v>6824</v>
      </c>
      <c r="L45" s="87">
        <v>6510</v>
      </c>
      <c r="M45" s="88">
        <v>6528</v>
      </c>
    </row>
    <row r="46" spans="2:13" ht="27.75" customHeight="1" x14ac:dyDescent="0.15">
      <c r="B46" s="1244"/>
      <c r="C46" s="1245"/>
      <c r="D46" s="89"/>
      <c r="E46" s="1250" t="s">
        <v>29</v>
      </c>
      <c r="F46" s="1250"/>
      <c r="G46" s="1250"/>
      <c r="H46" s="1251"/>
      <c r="I46" s="86">
        <v>0</v>
      </c>
      <c r="J46" s="87" t="s">
        <v>507</v>
      </c>
      <c r="K46" s="87" t="s">
        <v>507</v>
      </c>
      <c r="L46" s="87">
        <v>8</v>
      </c>
      <c r="M46" s="88">
        <v>3</v>
      </c>
    </row>
    <row r="47" spans="2:13" ht="27.75" customHeight="1" x14ac:dyDescent="0.15">
      <c r="B47" s="1244"/>
      <c r="C47" s="1245"/>
      <c r="D47" s="90"/>
      <c r="E47" s="1252" t="s">
        <v>30</v>
      </c>
      <c r="F47" s="1253"/>
      <c r="G47" s="1253"/>
      <c r="H47" s="1254"/>
      <c r="I47" s="86" t="s">
        <v>507</v>
      </c>
      <c r="J47" s="87" t="s">
        <v>507</v>
      </c>
      <c r="K47" s="87" t="s">
        <v>507</v>
      </c>
      <c r="L47" s="87" t="s">
        <v>507</v>
      </c>
      <c r="M47" s="88" t="s">
        <v>507</v>
      </c>
    </row>
    <row r="48" spans="2:13" ht="27.75" customHeight="1" x14ac:dyDescent="0.15">
      <c r="B48" s="1244"/>
      <c r="C48" s="1245"/>
      <c r="D48" s="85"/>
      <c r="E48" s="1250" t="s">
        <v>31</v>
      </c>
      <c r="F48" s="1250"/>
      <c r="G48" s="1250"/>
      <c r="H48" s="1251"/>
      <c r="I48" s="86" t="s">
        <v>507</v>
      </c>
      <c r="J48" s="87" t="s">
        <v>507</v>
      </c>
      <c r="K48" s="87" t="s">
        <v>507</v>
      </c>
      <c r="L48" s="87" t="s">
        <v>507</v>
      </c>
      <c r="M48" s="88" t="s">
        <v>507</v>
      </c>
    </row>
    <row r="49" spans="2:13" ht="27.75" customHeight="1" x14ac:dyDescent="0.15">
      <c r="B49" s="1246"/>
      <c r="C49" s="1247"/>
      <c r="D49" s="85"/>
      <c r="E49" s="1250" t="s">
        <v>32</v>
      </c>
      <c r="F49" s="1250"/>
      <c r="G49" s="1250"/>
      <c r="H49" s="1251"/>
      <c r="I49" s="86" t="s">
        <v>507</v>
      </c>
      <c r="J49" s="87" t="s">
        <v>507</v>
      </c>
      <c r="K49" s="87" t="s">
        <v>507</v>
      </c>
      <c r="L49" s="87" t="s">
        <v>507</v>
      </c>
      <c r="M49" s="88" t="s">
        <v>507</v>
      </c>
    </row>
    <row r="50" spans="2:13" ht="27.75" customHeight="1" x14ac:dyDescent="0.15">
      <c r="B50" s="1255" t="s">
        <v>33</v>
      </c>
      <c r="C50" s="1256"/>
      <c r="D50" s="91"/>
      <c r="E50" s="1250" t="s">
        <v>34</v>
      </c>
      <c r="F50" s="1250"/>
      <c r="G50" s="1250"/>
      <c r="H50" s="1251"/>
      <c r="I50" s="86">
        <v>7220</v>
      </c>
      <c r="J50" s="87">
        <v>7200</v>
      </c>
      <c r="K50" s="87">
        <v>8370</v>
      </c>
      <c r="L50" s="87">
        <v>9217</v>
      </c>
      <c r="M50" s="88">
        <v>12859</v>
      </c>
    </row>
    <row r="51" spans="2:13" ht="27.75" customHeight="1" x14ac:dyDescent="0.15">
      <c r="B51" s="1244"/>
      <c r="C51" s="1245"/>
      <c r="D51" s="85"/>
      <c r="E51" s="1250" t="s">
        <v>35</v>
      </c>
      <c r="F51" s="1250"/>
      <c r="G51" s="1250"/>
      <c r="H51" s="1251"/>
      <c r="I51" s="86">
        <v>1893</v>
      </c>
      <c r="J51" s="87">
        <v>2094</v>
      </c>
      <c r="K51" s="87">
        <v>1620</v>
      </c>
      <c r="L51" s="87">
        <v>1711</v>
      </c>
      <c r="M51" s="88">
        <v>1975</v>
      </c>
    </row>
    <row r="52" spans="2:13" ht="27.75" customHeight="1" x14ac:dyDescent="0.15">
      <c r="B52" s="1246"/>
      <c r="C52" s="1247"/>
      <c r="D52" s="85"/>
      <c r="E52" s="1250" t="s">
        <v>36</v>
      </c>
      <c r="F52" s="1250"/>
      <c r="G52" s="1250"/>
      <c r="H52" s="1251"/>
      <c r="I52" s="86">
        <v>75503</v>
      </c>
      <c r="J52" s="87">
        <v>77207</v>
      </c>
      <c r="K52" s="87">
        <v>76337</v>
      </c>
      <c r="L52" s="87">
        <v>75313</v>
      </c>
      <c r="M52" s="88">
        <v>75179</v>
      </c>
    </row>
    <row r="53" spans="2:13" ht="27.75" customHeight="1" thickBot="1" x14ac:dyDescent="0.2">
      <c r="B53" s="1257" t="s">
        <v>37</v>
      </c>
      <c r="C53" s="1258"/>
      <c r="D53" s="92"/>
      <c r="E53" s="1259" t="s">
        <v>38</v>
      </c>
      <c r="F53" s="1259"/>
      <c r="G53" s="1259"/>
      <c r="H53" s="1260"/>
      <c r="I53" s="93">
        <v>33361</v>
      </c>
      <c r="J53" s="94">
        <v>30896</v>
      </c>
      <c r="K53" s="94">
        <v>29001</v>
      </c>
      <c r="L53" s="94">
        <v>27119</v>
      </c>
      <c r="M53" s="95">
        <v>23650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5Nt5CCRDOhbjzYtVAJ/TK/XVh0lZoExHK0Wq+PW0VafxQZ+GK2KEOHd0mV7i9KFXUnGocg1ccT9IUEg149y/Q==" saltValue="HJgyiXC/MFDfnfZMLF6E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552</v>
      </c>
      <c r="G54" s="104" t="s">
        <v>553</v>
      </c>
      <c r="H54" s="105" t="s">
        <v>554</v>
      </c>
    </row>
    <row r="55" spans="2:8" ht="52.5" customHeight="1" x14ac:dyDescent="0.15">
      <c r="B55" s="106"/>
      <c r="C55" s="1269" t="s">
        <v>41</v>
      </c>
      <c r="D55" s="1269"/>
      <c r="E55" s="1270"/>
      <c r="F55" s="107">
        <v>2842</v>
      </c>
      <c r="G55" s="107">
        <v>2842</v>
      </c>
      <c r="H55" s="108">
        <v>2845</v>
      </c>
    </row>
    <row r="56" spans="2:8" ht="52.5" customHeight="1" x14ac:dyDescent="0.15">
      <c r="B56" s="109"/>
      <c r="C56" s="1271" t="s">
        <v>42</v>
      </c>
      <c r="D56" s="1271"/>
      <c r="E56" s="1272"/>
      <c r="F56" s="110">
        <v>23</v>
      </c>
      <c r="G56" s="110">
        <v>29</v>
      </c>
      <c r="H56" s="111">
        <v>329</v>
      </c>
    </row>
    <row r="57" spans="2:8" ht="53.25" customHeight="1" x14ac:dyDescent="0.15">
      <c r="B57" s="109"/>
      <c r="C57" s="1273" t="s">
        <v>43</v>
      </c>
      <c r="D57" s="1273"/>
      <c r="E57" s="1274"/>
      <c r="F57" s="112">
        <v>8899</v>
      </c>
      <c r="G57" s="112">
        <v>9592</v>
      </c>
      <c r="H57" s="113">
        <v>10396</v>
      </c>
    </row>
    <row r="58" spans="2:8" ht="45.75" customHeight="1" x14ac:dyDescent="0.15">
      <c r="B58" s="114"/>
      <c r="C58" s="1261" t="s">
        <v>587</v>
      </c>
      <c r="D58" s="1262"/>
      <c r="E58" s="1263"/>
      <c r="F58" s="115">
        <v>200</v>
      </c>
      <c r="G58" s="115">
        <v>300</v>
      </c>
      <c r="H58" s="116">
        <v>3000</v>
      </c>
    </row>
    <row r="59" spans="2:8" ht="45.75" customHeight="1" x14ac:dyDescent="0.15">
      <c r="B59" s="114"/>
      <c r="C59" s="1261" t="s">
        <v>588</v>
      </c>
      <c r="D59" s="1262"/>
      <c r="E59" s="1263"/>
      <c r="F59" s="115">
        <v>1533</v>
      </c>
      <c r="G59" s="115">
        <v>1634</v>
      </c>
      <c r="H59" s="116">
        <v>2430</v>
      </c>
    </row>
    <row r="60" spans="2:8" ht="45.75" customHeight="1" x14ac:dyDescent="0.15">
      <c r="B60" s="114"/>
      <c r="C60" s="1261" t="s">
        <v>589</v>
      </c>
      <c r="D60" s="1262"/>
      <c r="E60" s="1263"/>
      <c r="F60" s="115">
        <v>1978</v>
      </c>
      <c r="G60" s="115">
        <v>2284</v>
      </c>
      <c r="H60" s="116">
        <v>2408</v>
      </c>
    </row>
    <row r="61" spans="2:8" ht="45.75" customHeight="1" x14ac:dyDescent="0.15">
      <c r="B61" s="114"/>
      <c r="C61" s="1261" t="s">
        <v>590</v>
      </c>
      <c r="D61" s="1262"/>
      <c r="E61" s="1263"/>
      <c r="F61" s="115">
        <v>4053</v>
      </c>
      <c r="G61" s="115">
        <v>4067</v>
      </c>
      <c r="H61" s="116">
        <v>1480</v>
      </c>
    </row>
    <row r="62" spans="2:8" ht="45.75" customHeight="1" thickBot="1" x14ac:dyDescent="0.2">
      <c r="B62" s="117"/>
      <c r="C62" s="1264" t="s">
        <v>591</v>
      </c>
      <c r="D62" s="1265"/>
      <c r="E62" s="1266"/>
      <c r="F62" s="118">
        <v>600</v>
      </c>
      <c r="G62" s="118">
        <v>792</v>
      </c>
      <c r="H62" s="119">
        <v>507</v>
      </c>
    </row>
    <row r="63" spans="2:8" ht="52.5" customHeight="1" thickBot="1" x14ac:dyDescent="0.2">
      <c r="B63" s="120"/>
      <c r="C63" s="1267" t="s">
        <v>44</v>
      </c>
      <c r="D63" s="1267"/>
      <c r="E63" s="1268"/>
      <c r="F63" s="121">
        <v>11763</v>
      </c>
      <c r="G63" s="121">
        <v>12464</v>
      </c>
      <c r="H63" s="122">
        <v>13570</v>
      </c>
    </row>
    <row r="64" spans="2:8" ht="15" customHeight="1" x14ac:dyDescent="0.15"/>
    <row r="65" ht="0" hidden="1" customHeight="1" x14ac:dyDescent="0.15"/>
    <row r="66" ht="0" hidden="1" customHeight="1" x14ac:dyDescent="0.15"/>
  </sheetData>
  <sheetProtection algorithmName="SHA-512" hashValue="JYXmU74q0C6Zsw9JkYclD0GcfJHEe1VubAnWBws8fY0WSvS1NY6CusuYAHbOsiyBWrXRCf7GJnnTZe4Su6+BuA==" saltValue="EE2ErejdKljozERVb5OF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602</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595</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550</v>
      </c>
      <c r="BQ50" s="1279"/>
      <c r="BR50" s="1279"/>
      <c r="BS50" s="1279"/>
      <c r="BT50" s="1279"/>
      <c r="BU50" s="1279"/>
      <c r="BV50" s="1279"/>
      <c r="BW50" s="1279"/>
      <c r="BX50" s="1279" t="s">
        <v>551</v>
      </c>
      <c r="BY50" s="1279"/>
      <c r="BZ50" s="1279"/>
      <c r="CA50" s="1279"/>
      <c r="CB50" s="1279"/>
      <c r="CC50" s="1279"/>
      <c r="CD50" s="1279"/>
      <c r="CE50" s="1279"/>
      <c r="CF50" s="1279" t="s">
        <v>552</v>
      </c>
      <c r="CG50" s="1279"/>
      <c r="CH50" s="1279"/>
      <c r="CI50" s="1279"/>
      <c r="CJ50" s="1279"/>
      <c r="CK50" s="1279"/>
      <c r="CL50" s="1279"/>
      <c r="CM50" s="1279"/>
      <c r="CN50" s="1279" t="s">
        <v>553</v>
      </c>
      <c r="CO50" s="1279"/>
      <c r="CP50" s="1279"/>
      <c r="CQ50" s="1279"/>
      <c r="CR50" s="1279"/>
      <c r="CS50" s="1279"/>
      <c r="CT50" s="1279"/>
      <c r="CU50" s="1279"/>
      <c r="CV50" s="1279" t="s">
        <v>554</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596</v>
      </c>
      <c r="AO51" s="1282"/>
      <c r="AP51" s="1282"/>
      <c r="AQ51" s="1282"/>
      <c r="AR51" s="1282"/>
      <c r="AS51" s="1282"/>
      <c r="AT51" s="1282"/>
      <c r="AU51" s="1282"/>
      <c r="AV51" s="1282"/>
      <c r="AW51" s="1282"/>
      <c r="AX51" s="1282"/>
      <c r="AY51" s="1282"/>
      <c r="AZ51" s="1282"/>
      <c r="BA51" s="1282"/>
      <c r="BB51" s="1282" t="s">
        <v>597</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1"/>
      <c r="CG51" s="1280"/>
      <c r="CH51" s="1280"/>
      <c r="CI51" s="1280"/>
      <c r="CJ51" s="1280"/>
      <c r="CK51" s="1280"/>
      <c r="CL51" s="1280"/>
      <c r="CM51" s="1280"/>
      <c r="CN51" s="1280">
        <v>116.5</v>
      </c>
      <c r="CO51" s="1280"/>
      <c r="CP51" s="1280"/>
      <c r="CQ51" s="1280"/>
      <c r="CR51" s="1280"/>
      <c r="CS51" s="1280"/>
      <c r="CT51" s="1280"/>
      <c r="CU51" s="1280"/>
      <c r="CV51" s="1280">
        <v>106.3</v>
      </c>
      <c r="CW51" s="1280"/>
      <c r="CX51" s="1280"/>
      <c r="CY51" s="1280"/>
      <c r="CZ51" s="1280"/>
      <c r="DA51" s="1280"/>
      <c r="DB51" s="1280"/>
      <c r="DC51" s="1280"/>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598</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1"/>
      <c r="CG53" s="1280"/>
      <c r="CH53" s="1280"/>
      <c r="CI53" s="1280"/>
      <c r="CJ53" s="1280"/>
      <c r="CK53" s="1280"/>
      <c r="CL53" s="1280"/>
      <c r="CM53" s="1280"/>
      <c r="CN53" s="1280">
        <v>73.599999999999994</v>
      </c>
      <c r="CO53" s="1280"/>
      <c r="CP53" s="1280"/>
      <c r="CQ53" s="1280"/>
      <c r="CR53" s="1280"/>
      <c r="CS53" s="1280"/>
      <c r="CT53" s="1280"/>
      <c r="CU53" s="1280"/>
      <c r="CV53" s="1280">
        <v>74.7</v>
      </c>
      <c r="CW53" s="1280"/>
      <c r="CX53" s="1280"/>
      <c r="CY53" s="1280"/>
      <c r="CZ53" s="1280"/>
      <c r="DA53" s="1280"/>
      <c r="DB53" s="1280"/>
      <c r="DC53" s="1280"/>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5"/>
      <c r="H55" s="1275"/>
      <c r="I55" s="1275"/>
      <c r="J55" s="1275"/>
      <c r="K55" s="1292"/>
      <c r="L55" s="1292"/>
      <c r="M55" s="1292"/>
      <c r="N55" s="1292"/>
      <c r="AN55" s="1279" t="s">
        <v>599</v>
      </c>
      <c r="AO55" s="1279"/>
      <c r="AP55" s="1279"/>
      <c r="AQ55" s="1279"/>
      <c r="AR55" s="1279"/>
      <c r="AS55" s="1279"/>
      <c r="AT55" s="1279"/>
      <c r="AU55" s="1279"/>
      <c r="AV55" s="1279"/>
      <c r="AW55" s="1279"/>
      <c r="AX55" s="1279"/>
      <c r="AY55" s="1279"/>
      <c r="AZ55" s="1279"/>
      <c r="BA55" s="1279"/>
      <c r="BB55" s="1282" t="s">
        <v>597</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1"/>
      <c r="CG55" s="1280"/>
      <c r="CH55" s="1280"/>
      <c r="CI55" s="1280"/>
      <c r="CJ55" s="1280"/>
      <c r="CK55" s="1280"/>
      <c r="CL55" s="1280"/>
      <c r="CM55" s="1280"/>
      <c r="CN55" s="1280">
        <v>32.5</v>
      </c>
      <c r="CO55" s="1280"/>
      <c r="CP55" s="1280"/>
      <c r="CQ55" s="1280"/>
      <c r="CR55" s="1280"/>
      <c r="CS55" s="1280"/>
      <c r="CT55" s="1280"/>
      <c r="CU55" s="1280"/>
      <c r="CV55" s="1280">
        <v>30.2</v>
      </c>
      <c r="CW55" s="1280"/>
      <c r="CX55" s="1280"/>
      <c r="CY55" s="1280"/>
      <c r="CZ55" s="1280"/>
      <c r="DA55" s="1280"/>
      <c r="DB55" s="1280"/>
      <c r="DC55" s="1280"/>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598</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1"/>
      <c r="CG57" s="1280"/>
      <c r="CH57" s="1280"/>
      <c r="CI57" s="1280"/>
      <c r="CJ57" s="1280"/>
      <c r="CK57" s="1280"/>
      <c r="CL57" s="1280"/>
      <c r="CM57" s="1280"/>
      <c r="CN57" s="1280">
        <v>57</v>
      </c>
      <c r="CO57" s="1280"/>
      <c r="CP57" s="1280"/>
      <c r="CQ57" s="1280"/>
      <c r="CR57" s="1280"/>
      <c r="CS57" s="1280"/>
      <c r="CT57" s="1280"/>
      <c r="CU57" s="1280"/>
      <c r="CV57" s="1280">
        <v>57.6</v>
      </c>
      <c r="CW57" s="1280"/>
      <c r="CX57" s="1280"/>
      <c r="CY57" s="1280"/>
      <c r="CZ57" s="1280"/>
      <c r="DA57" s="1280"/>
      <c r="DB57" s="1280"/>
      <c r="DC57" s="1280"/>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600</v>
      </c>
    </row>
    <row r="64" spans="1:109" x14ac:dyDescent="0.15">
      <c r="B64" s="374"/>
      <c r="G64" s="381"/>
      <c r="I64" s="394"/>
      <c r="J64" s="394"/>
      <c r="K64" s="394"/>
      <c r="L64" s="394"/>
      <c r="M64" s="394"/>
      <c r="N64" s="395"/>
      <c r="AM64" s="381"/>
      <c r="AN64" s="381" t="s">
        <v>594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603</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595</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550</v>
      </c>
      <c r="BQ72" s="1279"/>
      <c r="BR72" s="1279"/>
      <c r="BS72" s="1279"/>
      <c r="BT72" s="1279"/>
      <c r="BU72" s="1279"/>
      <c r="BV72" s="1279"/>
      <c r="BW72" s="1279"/>
      <c r="BX72" s="1279" t="s">
        <v>551</v>
      </c>
      <c r="BY72" s="1279"/>
      <c r="BZ72" s="1279"/>
      <c r="CA72" s="1279"/>
      <c r="CB72" s="1279"/>
      <c r="CC72" s="1279"/>
      <c r="CD72" s="1279"/>
      <c r="CE72" s="1279"/>
      <c r="CF72" s="1279" t="s">
        <v>552</v>
      </c>
      <c r="CG72" s="1279"/>
      <c r="CH72" s="1279"/>
      <c r="CI72" s="1279"/>
      <c r="CJ72" s="1279"/>
      <c r="CK72" s="1279"/>
      <c r="CL72" s="1279"/>
      <c r="CM72" s="1279"/>
      <c r="CN72" s="1279" t="s">
        <v>553</v>
      </c>
      <c r="CO72" s="1279"/>
      <c r="CP72" s="1279"/>
      <c r="CQ72" s="1279"/>
      <c r="CR72" s="1279"/>
      <c r="CS72" s="1279"/>
      <c r="CT72" s="1279"/>
      <c r="CU72" s="1279"/>
      <c r="CV72" s="1279" t="s">
        <v>554</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596</v>
      </c>
      <c r="AO73" s="1282"/>
      <c r="AP73" s="1282"/>
      <c r="AQ73" s="1282"/>
      <c r="AR73" s="1282"/>
      <c r="AS73" s="1282"/>
      <c r="AT73" s="1282"/>
      <c r="AU73" s="1282"/>
      <c r="AV73" s="1282"/>
      <c r="AW73" s="1282"/>
      <c r="AX73" s="1282"/>
      <c r="AY73" s="1282"/>
      <c r="AZ73" s="1282"/>
      <c r="BA73" s="1282"/>
      <c r="BB73" s="1282" t="s">
        <v>597</v>
      </c>
      <c r="BC73" s="1282"/>
      <c r="BD73" s="1282"/>
      <c r="BE73" s="1282"/>
      <c r="BF73" s="1282"/>
      <c r="BG73" s="1282"/>
      <c r="BH73" s="1282"/>
      <c r="BI73" s="1282"/>
      <c r="BJ73" s="1282"/>
      <c r="BK73" s="1282"/>
      <c r="BL73" s="1282"/>
      <c r="BM73" s="1282"/>
      <c r="BN73" s="1282"/>
      <c r="BO73" s="1282"/>
      <c r="BP73" s="1280">
        <v>133.9</v>
      </c>
      <c r="BQ73" s="1280"/>
      <c r="BR73" s="1280"/>
      <c r="BS73" s="1280"/>
      <c r="BT73" s="1280"/>
      <c r="BU73" s="1280"/>
      <c r="BV73" s="1280"/>
      <c r="BW73" s="1280"/>
      <c r="BX73" s="1280">
        <v>126.5</v>
      </c>
      <c r="BY73" s="1280"/>
      <c r="BZ73" s="1280"/>
      <c r="CA73" s="1280"/>
      <c r="CB73" s="1280"/>
      <c r="CC73" s="1280"/>
      <c r="CD73" s="1280"/>
      <c r="CE73" s="1280"/>
      <c r="CF73" s="1280">
        <v>119.6</v>
      </c>
      <c r="CG73" s="1280"/>
      <c r="CH73" s="1280"/>
      <c r="CI73" s="1280"/>
      <c r="CJ73" s="1280"/>
      <c r="CK73" s="1280"/>
      <c r="CL73" s="1280"/>
      <c r="CM73" s="1280"/>
      <c r="CN73" s="1280">
        <v>116.5</v>
      </c>
      <c r="CO73" s="1280"/>
      <c r="CP73" s="1280"/>
      <c r="CQ73" s="1280"/>
      <c r="CR73" s="1280"/>
      <c r="CS73" s="1280"/>
      <c r="CT73" s="1280"/>
      <c r="CU73" s="1280"/>
      <c r="CV73" s="1280">
        <v>106.3</v>
      </c>
      <c r="CW73" s="1280"/>
      <c r="CX73" s="1280"/>
      <c r="CY73" s="1280"/>
      <c r="CZ73" s="1280"/>
      <c r="DA73" s="1280"/>
      <c r="DB73" s="1280"/>
      <c r="DC73" s="1280"/>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601</v>
      </c>
      <c r="BC75" s="1282"/>
      <c r="BD75" s="1282"/>
      <c r="BE75" s="1282"/>
      <c r="BF75" s="1282"/>
      <c r="BG75" s="1282"/>
      <c r="BH75" s="1282"/>
      <c r="BI75" s="1282"/>
      <c r="BJ75" s="1282"/>
      <c r="BK75" s="1282"/>
      <c r="BL75" s="1282"/>
      <c r="BM75" s="1282"/>
      <c r="BN75" s="1282"/>
      <c r="BO75" s="1282"/>
      <c r="BP75" s="1280">
        <v>14.3</v>
      </c>
      <c r="BQ75" s="1280"/>
      <c r="BR75" s="1280"/>
      <c r="BS75" s="1280"/>
      <c r="BT75" s="1280"/>
      <c r="BU75" s="1280"/>
      <c r="BV75" s="1280"/>
      <c r="BW75" s="1280"/>
      <c r="BX75" s="1280">
        <v>12.8</v>
      </c>
      <c r="BY75" s="1280"/>
      <c r="BZ75" s="1280"/>
      <c r="CA75" s="1280"/>
      <c r="CB75" s="1280"/>
      <c r="CC75" s="1280"/>
      <c r="CD75" s="1280"/>
      <c r="CE75" s="1280"/>
      <c r="CF75" s="1280">
        <v>11.5</v>
      </c>
      <c r="CG75" s="1280"/>
      <c r="CH75" s="1280"/>
      <c r="CI75" s="1280"/>
      <c r="CJ75" s="1280"/>
      <c r="CK75" s="1280"/>
      <c r="CL75" s="1280"/>
      <c r="CM75" s="1280"/>
      <c r="CN75" s="1280">
        <v>10.1</v>
      </c>
      <c r="CO75" s="1280"/>
      <c r="CP75" s="1280"/>
      <c r="CQ75" s="1280"/>
      <c r="CR75" s="1280"/>
      <c r="CS75" s="1280"/>
      <c r="CT75" s="1280"/>
      <c r="CU75" s="1280"/>
      <c r="CV75" s="1280">
        <v>9.6999999999999993</v>
      </c>
      <c r="CW75" s="1280"/>
      <c r="CX75" s="1280"/>
      <c r="CY75" s="1280"/>
      <c r="CZ75" s="1280"/>
      <c r="DA75" s="1280"/>
      <c r="DB75" s="1280"/>
      <c r="DC75" s="1280"/>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5"/>
      <c r="H77" s="1275"/>
      <c r="I77" s="1275"/>
      <c r="J77" s="1275"/>
      <c r="K77" s="1296"/>
      <c r="L77" s="1296"/>
      <c r="M77" s="1296"/>
      <c r="N77" s="1296"/>
      <c r="AN77" s="1279" t="s">
        <v>599</v>
      </c>
      <c r="AO77" s="1279"/>
      <c r="AP77" s="1279"/>
      <c r="AQ77" s="1279"/>
      <c r="AR77" s="1279"/>
      <c r="AS77" s="1279"/>
      <c r="AT77" s="1279"/>
      <c r="AU77" s="1279"/>
      <c r="AV77" s="1279"/>
      <c r="AW77" s="1279"/>
      <c r="AX77" s="1279"/>
      <c r="AY77" s="1279"/>
      <c r="AZ77" s="1279"/>
      <c r="BA77" s="1279"/>
      <c r="BB77" s="1282" t="s">
        <v>597</v>
      </c>
      <c r="BC77" s="1282"/>
      <c r="BD77" s="1282"/>
      <c r="BE77" s="1282"/>
      <c r="BF77" s="1282"/>
      <c r="BG77" s="1282"/>
      <c r="BH77" s="1282"/>
      <c r="BI77" s="1282"/>
      <c r="BJ77" s="1282"/>
      <c r="BK77" s="1282"/>
      <c r="BL77" s="1282"/>
      <c r="BM77" s="1282"/>
      <c r="BN77" s="1282"/>
      <c r="BO77" s="1282"/>
      <c r="BP77" s="1280">
        <v>50.3</v>
      </c>
      <c r="BQ77" s="1280"/>
      <c r="BR77" s="1280"/>
      <c r="BS77" s="1280"/>
      <c r="BT77" s="1280"/>
      <c r="BU77" s="1280"/>
      <c r="BV77" s="1280"/>
      <c r="BW77" s="1280"/>
      <c r="BX77" s="1280">
        <v>45.9</v>
      </c>
      <c r="BY77" s="1280"/>
      <c r="BZ77" s="1280"/>
      <c r="CA77" s="1280"/>
      <c r="CB77" s="1280"/>
      <c r="CC77" s="1280"/>
      <c r="CD77" s="1280"/>
      <c r="CE77" s="1280"/>
      <c r="CF77" s="1280">
        <v>39</v>
      </c>
      <c r="CG77" s="1280"/>
      <c r="CH77" s="1280"/>
      <c r="CI77" s="1280"/>
      <c r="CJ77" s="1280"/>
      <c r="CK77" s="1280"/>
      <c r="CL77" s="1280"/>
      <c r="CM77" s="1280"/>
      <c r="CN77" s="1280">
        <v>32.5</v>
      </c>
      <c r="CO77" s="1280"/>
      <c r="CP77" s="1280"/>
      <c r="CQ77" s="1280"/>
      <c r="CR77" s="1280"/>
      <c r="CS77" s="1280"/>
      <c r="CT77" s="1280"/>
      <c r="CU77" s="1280"/>
      <c r="CV77" s="1280">
        <v>30.2</v>
      </c>
      <c r="CW77" s="1280"/>
      <c r="CX77" s="1280"/>
      <c r="CY77" s="1280"/>
      <c r="CZ77" s="1280"/>
      <c r="DA77" s="1280"/>
      <c r="DB77" s="1280"/>
      <c r="DC77" s="1280"/>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601</v>
      </c>
      <c r="BC79" s="1282"/>
      <c r="BD79" s="1282"/>
      <c r="BE79" s="1282"/>
      <c r="BF79" s="1282"/>
      <c r="BG79" s="1282"/>
      <c r="BH79" s="1282"/>
      <c r="BI79" s="1282"/>
      <c r="BJ79" s="1282"/>
      <c r="BK79" s="1282"/>
      <c r="BL79" s="1282"/>
      <c r="BM79" s="1282"/>
      <c r="BN79" s="1282"/>
      <c r="BO79" s="1282"/>
      <c r="BP79" s="1280">
        <v>9.6</v>
      </c>
      <c r="BQ79" s="1280"/>
      <c r="BR79" s="1280"/>
      <c r="BS79" s="1280"/>
      <c r="BT79" s="1280"/>
      <c r="BU79" s="1280"/>
      <c r="BV79" s="1280"/>
      <c r="BW79" s="1280"/>
      <c r="BX79" s="1280">
        <v>8.8000000000000007</v>
      </c>
      <c r="BY79" s="1280"/>
      <c r="BZ79" s="1280"/>
      <c r="CA79" s="1280"/>
      <c r="CB79" s="1280"/>
      <c r="CC79" s="1280"/>
      <c r="CD79" s="1280"/>
      <c r="CE79" s="1280"/>
      <c r="CF79" s="1280">
        <v>9</v>
      </c>
      <c r="CG79" s="1280"/>
      <c r="CH79" s="1280"/>
      <c r="CI79" s="1280"/>
      <c r="CJ79" s="1280"/>
      <c r="CK79" s="1280"/>
      <c r="CL79" s="1280"/>
      <c r="CM79" s="1280"/>
      <c r="CN79" s="1280">
        <v>8.1999999999999993</v>
      </c>
      <c r="CO79" s="1280"/>
      <c r="CP79" s="1280"/>
      <c r="CQ79" s="1280"/>
      <c r="CR79" s="1280"/>
      <c r="CS79" s="1280"/>
      <c r="CT79" s="1280"/>
      <c r="CU79" s="1280"/>
      <c r="CV79" s="1280">
        <v>8</v>
      </c>
      <c r="CW79" s="1280"/>
      <c r="CX79" s="1280"/>
      <c r="CY79" s="1280"/>
      <c r="CZ79" s="1280"/>
      <c r="DA79" s="1280"/>
      <c r="DB79" s="1280"/>
      <c r="DC79" s="1280"/>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YGFCaZQ8CBYofSLSxsu8zNz9wzlRKBRXD1vsE77VeQK36fjMJSIT4p5Q3hbZZrhPvjbpkvVGgnAvULLm/q3Qg==" saltValue="yPOWezMvoH64xsbPtvU2l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dblzLgxHgB1JME+V35+/dXvAIBAAA2frZN67cMlknM3GfeKzJWM79RcoPnRO/tqTKfXXkU//RlMvJ3qXcSadw==" saltValue="ptH53dBE5xmqgG/2HLW8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IVHPgBRO7Dk0Nu5ctyC4H0WAS6QVm7XjM22AR9AIluPHwobXQjmIIw9tuwfkxCcTIbZLwGMvlNHkA/7/ohv/Q==" saltValue="ftO6wToPjphmunGZc+a+x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547</v>
      </c>
      <c r="G2" s="136"/>
      <c r="H2" s="137"/>
    </row>
    <row r="3" spans="1:8" x14ac:dyDescent="0.15">
      <c r="A3" s="133" t="s">
        <v>540</v>
      </c>
      <c r="B3" s="138"/>
      <c r="C3" s="139"/>
      <c r="D3" s="140">
        <v>93915</v>
      </c>
      <c r="E3" s="141"/>
      <c r="F3" s="142">
        <v>63956</v>
      </c>
      <c r="G3" s="143"/>
      <c r="H3" s="144"/>
    </row>
    <row r="4" spans="1:8" x14ac:dyDescent="0.15">
      <c r="A4" s="145"/>
      <c r="B4" s="146"/>
      <c r="C4" s="147"/>
      <c r="D4" s="148">
        <v>43201</v>
      </c>
      <c r="E4" s="149"/>
      <c r="F4" s="150">
        <v>29239</v>
      </c>
      <c r="G4" s="151"/>
      <c r="H4" s="152"/>
    </row>
    <row r="5" spans="1:8" x14ac:dyDescent="0.15">
      <c r="A5" s="133" t="s">
        <v>542</v>
      </c>
      <c r="B5" s="138"/>
      <c r="C5" s="139"/>
      <c r="D5" s="140">
        <v>145744</v>
      </c>
      <c r="E5" s="141"/>
      <c r="F5" s="142">
        <v>66255</v>
      </c>
      <c r="G5" s="143"/>
      <c r="H5" s="144"/>
    </row>
    <row r="6" spans="1:8" x14ac:dyDescent="0.15">
      <c r="A6" s="145"/>
      <c r="B6" s="146"/>
      <c r="C6" s="147"/>
      <c r="D6" s="148">
        <v>82017</v>
      </c>
      <c r="E6" s="149"/>
      <c r="F6" s="150">
        <v>31822</v>
      </c>
      <c r="G6" s="151"/>
      <c r="H6" s="152"/>
    </row>
    <row r="7" spans="1:8" x14ac:dyDescent="0.15">
      <c r="A7" s="133" t="s">
        <v>543</v>
      </c>
      <c r="B7" s="138"/>
      <c r="C7" s="139"/>
      <c r="D7" s="140">
        <v>80979</v>
      </c>
      <c r="E7" s="141"/>
      <c r="F7" s="142">
        <v>92247</v>
      </c>
      <c r="G7" s="143"/>
      <c r="H7" s="144"/>
    </row>
    <row r="8" spans="1:8" x14ac:dyDescent="0.15">
      <c r="A8" s="145"/>
      <c r="B8" s="146"/>
      <c r="C8" s="147"/>
      <c r="D8" s="148">
        <v>43579</v>
      </c>
      <c r="E8" s="149"/>
      <c r="F8" s="150">
        <v>37204</v>
      </c>
      <c r="G8" s="151"/>
      <c r="H8" s="152"/>
    </row>
    <row r="9" spans="1:8" x14ac:dyDescent="0.15">
      <c r="A9" s="133" t="s">
        <v>544</v>
      </c>
      <c r="B9" s="138"/>
      <c r="C9" s="139"/>
      <c r="D9" s="140">
        <v>85594</v>
      </c>
      <c r="E9" s="141"/>
      <c r="F9" s="142">
        <v>67319</v>
      </c>
      <c r="G9" s="143"/>
      <c r="H9" s="144"/>
    </row>
    <row r="10" spans="1:8" x14ac:dyDescent="0.15">
      <c r="A10" s="145"/>
      <c r="B10" s="146"/>
      <c r="C10" s="147"/>
      <c r="D10" s="148">
        <v>52434</v>
      </c>
      <c r="E10" s="149"/>
      <c r="F10" s="150">
        <v>38101</v>
      </c>
      <c r="G10" s="151"/>
      <c r="H10" s="152"/>
    </row>
    <row r="11" spans="1:8" x14ac:dyDescent="0.15">
      <c r="A11" s="133" t="s">
        <v>545</v>
      </c>
      <c r="B11" s="138"/>
      <c r="C11" s="139"/>
      <c r="D11" s="140">
        <v>113433</v>
      </c>
      <c r="E11" s="141"/>
      <c r="F11" s="142">
        <v>70615</v>
      </c>
      <c r="G11" s="143"/>
      <c r="H11" s="144"/>
    </row>
    <row r="12" spans="1:8" x14ac:dyDescent="0.15">
      <c r="A12" s="145"/>
      <c r="B12" s="146"/>
      <c r="C12" s="153"/>
      <c r="D12" s="148">
        <v>73158</v>
      </c>
      <c r="E12" s="149"/>
      <c r="F12" s="150">
        <v>37382</v>
      </c>
      <c r="G12" s="151"/>
      <c r="H12" s="152"/>
    </row>
    <row r="13" spans="1:8" x14ac:dyDescent="0.15">
      <c r="A13" s="133"/>
      <c r="B13" s="138"/>
      <c r="C13" s="154"/>
      <c r="D13" s="155">
        <v>103933</v>
      </c>
      <c r="E13" s="156"/>
      <c r="F13" s="157">
        <v>72078</v>
      </c>
      <c r="G13" s="158"/>
      <c r="H13" s="144"/>
    </row>
    <row r="14" spans="1:8" x14ac:dyDescent="0.15">
      <c r="A14" s="145"/>
      <c r="B14" s="146"/>
      <c r="C14" s="147"/>
      <c r="D14" s="148">
        <v>58878</v>
      </c>
      <c r="E14" s="149"/>
      <c r="F14" s="150">
        <v>34750</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6.98</v>
      </c>
      <c r="C19" s="159">
        <f>ROUND(VALUE(SUBSTITUTE(実質収支比率等に係る経年分析!G$48,"▲","-")),2)</f>
        <v>7.04</v>
      </c>
      <c r="D19" s="159">
        <f>ROUND(VALUE(SUBSTITUTE(実質収支比率等に係る経年分析!H$48,"▲","-")),2)</f>
        <v>9.14</v>
      </c>
      <c r="E19" s="159">
        <f>ROUND(VALUE(SUBSTITUTE(実質収支比率等に係る経年分析!I$48,"▲","-")),2)</f>
        <v>10.74</v>
      </c>
      <c r="F19" s="159">
        <f>ROUND(VALUE(SUBSTITUTE(実質収支比率等に係る経年分析!J$48,"▲","-")),2)</f>
        <v>7.25</v>
      </c>
    </row>
    <row r="20" spans="1:11" x14ac:dyDescent="0.15">
      <c r="A20" s="159" t="s">
        <v>48</v>
      </c>
      <c r="B20" s="159">
        <f>ROUND(VALUE(SUBSTITUTE(実質収支比率等に係る経年分析!F$47,"▲","-")),2)</f>
        <v>9.0299999999999994</v>
      </c>
      <c r="C20" s="159">
        <f>ROUND(VALUE(SUBSTITUTE(実質収支比率等に係る経年分析!G$47,"▲","-")),2)</f>
        <v>9.1300000000000008</v>
      </c>
      <c r="D20" s="159">
        <f>ROUND(VALUE(SUBSTITUTE(実質収支比率等に係る経年分析!H$47,"▲","-")),2)</f>
        <v>9.2100000000000009</v>
      </c>
      <c r="E20" s="159">
        <f>ROUND(VALUE(SUBSTITUTE(実質収支比率等に係る経年分析!I$47,"▲","-")),2)</f>
        <v>9.5299999999999994</v>
      </c>
      <c r="F20" s="159">
        <f>ROUND(VALUE(SUBSTITUTE(実質収支比率等に係る経年分析!J$47,"▲","-")),2)</f>
        <v>9.89</v>
      </c>
    </row>
    <row r="21" spans="1:11" x14ac:dyDescent="0.15">
      <c r="A21" s="159" t="s">
        <v>49</v>
      </c>
      <c r="B21" s="159">
        <f>IF(ISNUMBER(VALUE(SUBSTITUTE(実質収支比率等に係る経年分析!F$49,"▲","-"))),ROUND(VALUE(SUBSTITUTE(実質収支比率等に係る経年分析!F$49,"▲","-")),2),NA())</f>
        <v>5.82</v>
      </c>
      <c r="C21" s="159">
        <f>IF(ISNUMBER(VALUE(SUBSTITUTE(実質収支比率等に係る経年分析!G$49,"▲","-"))),ROUND(VALUE(SUBSTITUTE(実質収支比率等に係る経年分析!G$49,"▲","-")),2),NA())</f>
        <v>6.56</v>
      </c>
      <c r="D21" s="159">
        <f>IF(ISNUMBER(VALUE(SUBSTITUTE(実質収支比率等に係る経年分析!H$49,"▲","-"))),ROUND(VALUE(SUBSTITUTE(実質収支比率等に係る経年分析!H$49,"▲","-")),2),NA())</f>
        <v>2.0499999999999998</v>
      </c>
      <c r="E21" s="159">
        <f>IF(ISNUMBER(VALUE(SUBSTITUTE(実質収支比率等に係る経年分析!I$49,"▲","-"))),ROUND(VALUE(SUBSTITUTE(実質収支比率等に係る経年分析!I$49,"▲","-")),2),NA())</f>
        <v>1.29</v>
      </c>
      <c r="F21" s="159">
        <f>IF(ISNUMBER(VALUE(SUBSTITUTE(実質収支比率等に係る経年分析!J$49,"▲","-"))),ROUND(VALUE(SUBSTITUTE(実質収支比率等に係る経年分析!J$49,"▲","-")),2),NA())</f>
        <v>-3.88</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0.09</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0.19</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x14ac:dyDescent="0.15">
      <c r="A28" s="160" t="str">
        <f>IF(連結実質赤字比率に係る赤字・黒字の構成分析!C$42="",NA(),連結実質赤字比率に係る赤字・黒字の構成分析!C$42)</f>
        <v>その他会計（赤字）</v>
      </c>
      <c r="B28" s="160">
        <f>IF(ROUND(VALUE(SUBSTITUTE(連結実質赤字比率に係る赤字・黒字の構成分析!F$42,"▲", "-")), 2) &lt; 0, ABS(ROUND(VALUE(SUBSTITUTE(連結実質赤字比率に係る赤字・黒字の構成分析!F$42,"▲", "-")), 2)), NA())</f>
        <v>0.02</v>
      </c>
      <c r="C28" s="160" t="e">
        <f>IF(ROUND(VALUE(SUBSTITUTE(連結実質赤字比率に係る赤字・黒字の構成分析!F$42,"▲", "-")), 2) &gt;= 0, ABS(ROUND(VALUE(SUBSTITUTE(連結実質赤字比率に係る赤字・黒字の構成分析!F$42,"▲", "-")), 2)), NA())</f>
        <v>#N/A</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診療所運営特別会計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x14ac:dyDescent="0.15">
      <c r="A30" s="160" t="str">
        <f>IF(連結実質赤字比率に係る赤字・黒字の構成分析!C$40="",NA(),連結実質赤字比率に係る赤字・黒字の構成分析!C$40)</f>
        <v>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x14ac:dyDescent="0.15">
      <c r="A31" s="160" t="str">
        <f>IF(連結実質赤字比率に係る赤字・黒字の構成分析!C$39="",NA(),連結実質赤字比率に係る赤字・黒字の構成分析!C$39)</f>
        <v>情報センター特別会計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7.0000000000000007E-2</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7.0000000000000007E-2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0.11</v>
      </c>
    </row>
    <row r="33" spans="1:16" x14ac:dyDescent="0.15">
      <c r="A33" s="160" t="str">
        <f>IF(連結実質赤字比率に係る赤字・黒字の構成分析!C$37="",NA(),連結実質赤字比率に係る赤字・黒字の構成分析!C$37)</f>
        <v>ガス事業会計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0.24</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1.91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0.55000000000000004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1.57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2.09</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4.51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4.03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4.1399999999999997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4.8499999999999996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5.95</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6.91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6.94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9.07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10.63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7.11</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6791</v>
      </c>
      <c r="E42" s="161"/>
      <c r="F42" s="161"/>
      <c r="G42" s="161">
        <f>'実質公債費比率（分子）の構造'!L$52</f>
        <v>6939</v>
      </c>
      <c r="H42" s="161"/>
      <c r="I42" s="161"/>
      <c r="J42" s="161">
        <f>'実質公債費比率（分子）の構造'!M$52</f>
        <v>6882</v>
      </c>
      <c r="K42" s="161"/>
      <c r="L42" s="161"/>
      <c r="M42" s="161">
        <f>'実質公債費比率（分子）の構造'!N$52</f>
        <v>6786</v>
      </c>
      <c r="N42" s="161"/>
      <c r="O42" s="161"/>
      <c r="P42" s="161">
        <f>'実質公債費比率（分子）の構造'!O$52</f>
        <v>6708</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58</v>
      </c>
      <c r="C44" s="161"/>
      <c r="D44" s="161"/>
      <c r="E44" s="161">
        <f>'実質公債費比率（分子）の構造'!L$50</f>
        <v>53</v>
      </c>
      <c r="F44" s="161"/>
      <c r="G44" s="161"/>
      <c r="H44" s="161">
        <f>'実質公債費比率（分子）の構造'!M$50</f>
        <v>24</v>
      </c>
      <c r="I44" s="161"/>
      <c r="J44" s="161"/>
      <c r="K44" s="161">
        <f>'実質公債費比率（分子）の構造'!N$50</f>
        <v>12</v>
      </c>
      <c r="L44" s="161"/>
      <c r="M44" s="161"/>
      <c r="N44" s="161">
        <f>'実質公債費比率（分子）の構造'!O$50</f>
        <v>9</v>
      </c>
      <c r="O44" s="161"/>
      <c r="P44" s="161"/>
    </row>
    <row r="45" spans="1:16" x14ac:dyDescent="0.15">
      <c r="A45" s="161" t="s">
        <v>59</v>
      </c>
      <c r="B45" s="161">
        <f>'実質公債費比率（分子）の構造'!K$49</f>
        <v>260</v>
      </c>
      <c r="C45" s="161"/>
      <c r="D45" s="161"/>
      <c r="E45" s="161">
        <f>'実質公債費比率（分子）の構造'!L$49</f>
        <v>259</v>
      </c>
      <c r="F45" s="161"/>
      <c r="G45" s="161"/>
      <c r="H45" s="161">
        <f>'実質公債費比率（分子）の構造'!M$49</f>
        <v>233</v>
      </c>
      <c r="I45" s="161"/>
      <c r="J45" s="161"/>
      <c r="K45" s="161">
        <f>'実質公債費比率（分子）の構造'!N$49</f>
        <v>80</v>
      </c>
      <c r="L45" s="161"/>
      <c r="M45" s="161"/>
      <c r="N45" s="161">
        <f>'実質公債費比率（分子）の構造'!O$49</f>
        <v>64</v>
      </c>
      <c r="O45" s="161"/>
      <c r="P45" s="161"/>
    </row>
    <row r="46" spans="1:16" x14ac:dyDescent="0.15">
      <c r="A46" s="161" t="s">
        <v>60</v>
      </c>
      <c r="B46" s="161">
        <f>'実質公債費比率（分子）の構造'!K$48</f>
        <v>2408</v>
      </c>
      <c r="C46" s="161"/>
      <c r="D46" s="161"/>
      <c r="E46" s="161">
        <f>'実質公債費比率（分子）の構造'!L$48</f>
        <v>2529</v>
      </c>
      <c r="F46" s="161"/>
      <c r="G46" s="161"/>
      <c r="H46" s="161">
        <f>'実質公債費比率（分子）の構造'!M$48</f>
        <v>2544</v>
      </c>
      <c r="I46" s="161"/>
      <c r="J46" s="161"/>
      <c r="K46" s="161">
        <f>'実質公債費比率（分子）の構造'!N$48</f>
        <v>2409</v>
      </c>
      <c r="L46" s="161"/>
      <c r="M46" s="161"/>
      <c r="N46" s="161">
        <f>'実質公債費比率（分子）の構造'!O$48</f>
        <v>2651</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7241</v>
      </c>
      <c r="C49" s="161"/>
      <c r="D49" s="161"/>
      <c r="E49" s="161">
        <f>'実質公債費比率（分子）の構造'!L$45</f>
        <v>6968</v>
      </c>
      <c r="F49" s="161"/>
      <c r="G49" s="161"/>
      <c r="H49" s="161">
        <f>'実質公債費比率（分子）の構造'!M$45</f>
        <v>6554</v>
      </c>
      <c r="I49" s="161"/>
      <c r="J49" s="161"/>
      <c r="K49" s="161">
        <f>'実質公債費比率（分子）の構造'!N$45</f>
        <v>6282</v>
      </c>
      <c r="L49" s="161"/>
      <c r="M49" s="161"/>
      <c r="N49" s="161">
        <f>'実質公債費比率（分子）の構造'!O$45</f>
        <v>6323</v>
      </c>
      <c r="O49" s="161"/>
      <c r="P49" s="161"/>
    </row>
    <row r="50" spans="1:16" x14ac:dyDescent="0.15">
      <c r="A50" s="161" t="s">
        <v>64</v>
      </c>
      <c r="B50" s="161" t="e">
        <f>NA()</f>
        <v>#N/A</v>
      </c>
      <c r="C50" s="161">
        <f>IF(ISNUMBER('実質公債費比率（分子）の構造'!K$53),'実質公債費比率（分子）の構造'!K$53,NA())</f>
        <v>3176</v>
      </c>
      <c r="D50" s="161" t="e">
        <f>NA()</f>
        <v>#N/A</v>
      </c>
      <c r="E50" s="161" t="e">
        <f>NA()</f>
        <v>#N/A</v>
      </c>
      <c r="F50" s="161">
        <f>IF(ISNUMBER('実質公債費比率（分子）の構造'!L$53),'実質公債費比率（分子）の構造'!L$53,NA())</f>
        <v>2870</v>
      </c>
      <c r="G50" s="161" t="e">
        <f>NA()</f>
        <v>#N/A</v>
      </c>
      <c r="H50" s="161" t="e">
        <f>NA()</f>
        <v>#N/A</v>
      </c>
      <c r="I50" s="161">
        <f>IF(ISNUMBER('実質公債費比率（分子）の構造'!M$53),'実質公債費比率（分子）の構造'!M$53,NA())</f>
        <v>2473</v>
      </c>
      <c r="J50" s="161" t="e">
        <f>NA()</f>
        <v>#N/A</v>
      </c>
      <c r="K50" s="161" t="e">
        <f>NA()</f>
        <v>#N/A</v>
      </c>
      <c r="L50" s="161">
        <f>IF(ISNUMBER('実質公債費比率（分子）の構造'!N$53),'実質公債費比率（分子）の構造'!N$53,NA())</f>
        <v>1997</v>
      </c>
      <c r="M50" s="161" t="e">
        <f>NA()</f>
        <v>#N/A</v>
      </c>
      <c r="N50" s="161" t="e">
        <f>NA()</f>
        <v>#N/A</v>
      </c>
      <c r="O50" s="161">
        <f>IF(ISNUMBER('実質公債費比率（分子）の構造'!O$53),'実質公債費比率（分子）の構造'!O$53,NA())</f>
        <v>2339</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75503</v>
      </c>
      <c r="E56" s="160"/>
      <c r="F56" s="160"/>
      <c r="G56" s="160">
        <f>'将来負担比率（分子）の構造'!J$52</f>
        <v>77207</v>
      </c>
      <c r="H56" s="160"/>
      <c r="I56" s="160"/>
      <c r="J56" s="160">
        <f>'将来負担比率（分子）の構造'!K$52</f>
        <v>76337</v>
      </c>
      <c r="K56" s="160"/>
      <c r="L56" s="160"/>
      <c r="M56" s="160">
        <f>'将来負担比率（分子）の構造'!L$52</f>
        <v>75313</v>
      </c>
      <c r="N56" s="160"/>
      <c r="O56" s="160"/>
      <c r="P56" s="160">
        <f>'将来負担比率（分子）の構造'!M$52</f>
        <v>75179</v>
      </c>
    </row>
    <row r="57" spans="1:16" x14ac:dyDescent="0.15">
      <c r="A57" s="160" t="s">
        <v>35</v>
      </c>
      <c r="B57" s="160"/>
      <c r="C57" s="160"/>
      <c r="D57" s="160">
        <f>'将来負担比率（分子）の構造'!I$51</f>
        <v>1893</v>
      </c>
      <c r="E57" s="160"/>
      <c r="F57" s="160"/>
      <c r="G57" s="160">
        <f>'将来負担比率（分子）の構造'!J$51</f>
        <v>2094</v>
      </c>
      <c r="H57" s="160"/>
      <c r="I57" s="160"/>
      <c r="J57" s="160">
        <f>'将来負担比率（分子）の構造'!K$51</f>
        <v>1620</v>
      </c>
      <c r="K57" s="160"/>
      <c r="L57" s="160"/>
      <c r="M57" s="160">
        <f>'将来負担比率（分子）の構造'!L$51</f>
        <v>1711</v>
      </c>
      <c r="N57" s="160"/>
      <c r="O57" s="160"/>
      <c r="P57" s="160">
        <f>'将来負担比率（分子）の構造'!M$51</f>
        <v>1975</v>
      </c>
    </row>
    <row r="58" spans="1:16" x14ac:dyDescent="0.15">
      <c r="A58" s="160" t="s">
        <v>34</v>
      </c>
      <c r="B58" s="160"/>
      <c r="C58" s="160"/>
      <c r="D58" s="160">
        <f>'将来負担比率（分子）の構造'!I$50</f>
        <v>7220</v>
      </c>
      <c r="E58" s="160"/>
      <c r="F58" s="160"/>
      <c r="G58" s="160">
        <f>'将来負担比率（分子）の構造'!J$50</f>
        <v>7200</v>
      </c>
      <c r="H58" s="160"/>
      <c r="I58" s="160"/>
      <c r="J58" s="160">
        <f>'将来負担比率（分子）の構造'!K$50</f>
        <v>8370</v>
      </c>
      <c r="K58" s="160"/>
      <c r="L58" s="160"/>
      <c r="M58" s="160">
        <f>'将来負担比率（分子）の構造'!L$50</f>
        <v>9217</v>
      </c>
      <c r="N58" s="160"/>
      <c r="O58" s="160"/>
      <c r="P58" s="160">
        <f>'将来負担比率（分子）の構造'!M$50</f>
        <v>12859</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0</v>
      </c>
      <c r="C61" s="160"/>
      <c r="D61" s="160"/>
      <c r="E61" s="160" t="str">
        <f>'将来負担比率（分子）の構造'!J$46</f>
        <v>-</v>
      </c>
      <c r="F61" s="160"/>
      <c r="G61" s="160"/>
      <c r="H61" s="160" t="str">
        <f>'将来負担比率（分子）の構造'!K$46</f>
        <v>-</v>
      </c>
      <c r="I61" s="160"/>
      <c r="J61" s="160"/>
      <c r="K61" s="160">
        <f>'将来負担比率（分子）の構造'!L$46</f>
        <v>8</v>
      </c>
      <c r="L61" s="160"/>
      <c r="M61" s="160"/>
      <c r="N61" s="160">
        <f>'将来負担比率（分子）の構造'!M$46</f>
        <v>3</v>
      </c>
      <c r="O61" s="160"/>
      <c r="P61" s="160"/>
    </row>
    <row r="62" spans="1:16" x14ac:dyDescent="0.15">
      <c r="A62" s="160" t="s">
        <v>28</v>
      </c>
      <c r="B62" s="160">
        <f>'将来負担比率（分子）の構造'!I$45</f>
        <v>8429</v>
      </c>
      <c r="C62" s="160"/>
      <c r="D62" s="160"/>
      <c r="E62" s="160">
        <f>'将来負担比率（分子）の構造'!J$45</f>
        <v>7480</v>
      </c>
      <c r="F62" s="160"/>
      <c r="G62" s="160"/>
      <c r="H62" s="160">
        <f>'将来負担比率（分子）の構造'!K$45</f>
        <v>6824</v>
      </c>
      <c r="I62" s="160"/>
      <c r="J62" s="160"/>
      <c r="K62" s="160">
        <f>'将来負担比率（分子）の構造'!L$45</f>
        <v>6510</v>
      </c>
      <c r="L62" s="160"/>
      <c r="M62" s="160"/>
      <c r="N62" s="160">
        <f>'将来負担比率（分子）の構造'!M$45</f>
        <v>6528</v>
      </c>
      <c r="O62" s="160"/>
      <c r="P62" s="160"/>
    </row>
    <row r="63" spans="1:16" x14ac:dyDescent="0.15">
      <c r="A63" s="160" t="s">
        <v>27</v>
      </c>
      <c r="B63" s="160">
        <f>'将来負担比率（分子）の構造'!I$44</f>
        <v>707</v>
      </c>
      <c r="C63" s="160"/>
      <c r="D63" s="160"/>
      <c r="E63" s="160">
        <f>'将来負担比率（分子）の構造'!J$44</f>
        <v>487</v>
      </c>
      <c r="F63" s="160"/>
      <c r="G63" s="160"/>
      <c r="H63" s="160">
        <f>'将来負担比率（分子）の構造'!K$44</f>
        <v>261</v>
      </c>
      <c r="I63" s="160"/>
      <c r="J63" s="160"/>
      <c r="K63" s="160">
        <f>'将来負担比率（分子）の構造'!L$44</f>
        <v>238</v>
      </c>
      <c r="L63" s="160"/>
      <c r="M63" s="160"/>
      <c r="N63" s="160">
        <f>'将来負担比率（分子）の構造'!M$44</f>
        <v>176</v>
      </c>
      <c r="O63" s="160"/>
      <c r="P63" s="160"/>
    </row>
    <row r="64" spans="1:16" x14ac:dyDescent="0.15">
      <c r="A64" s="160" t="s">
        <v>26</v>
      </c>
      <c r="B64" s="160">
        <f>'将来負担比率（分子）の構造'!I$43</f>
        <v>38625</v>
      </c>
      <c r="C64" s="160"/>
      <c r="D64" s="160"/>
      <c r="E64" s="160">
        <f>'将来負担比率（分子）の構造'!J$43</f>
        <v>38902</v>
      </c>
      <c r="F64" s="160"/>
      <c r="G64" s="160"/>
      <c r="H64" s="160">
        <f>'将来負担比率（分子）の構造'!K$43</f>
        <v>38075</v>
      </c>
      <c r="I64" s="160"/>
      <c r="J64" s="160"/>
      <c r="K64" s="160">
        <f>'将来負担比率（分子）の構造'!L$43</f>
        <v>36952</v>
      </c>
      <c r="L64" s="160"/>
      <c r="M64" s="160"/>
      <c r="N64" s="160">
        <f>'将来負担比率（分子）の構造'!M$43</f>
        <v>35987</v>
      </c>
      <c r="O64" s="160"/>
      <c r="P64" s="160"/>
    </row>
    <row r="65" spans="1:16" x14ac:dyDescent="0.15">
      <c r="A65" s="160" t="s">
        <v>25</v>
      </c>
      <c r="B65" s="160">
        <f>'将来負担比率（分子）の構造'!I$42</f>
        <v>882</v>
      </c>
      <c r="C65" s="160"/>
      <c r="D65" s="160"/>
      <c r="E65" s="160">
        <f>'将来負担比率（分子）の構造'!J$42</f>
        <v>64</v>
      </c>
      <c r="F65" s="160"/>
      <c r="G65" s="160"/>
      <c r="H65" s="160">
        <f>'将来負担比率（分子）の構造'!K$42</f>
        <v>44</v>
      </c>
      <c r="I65" s="160"/>
      <c r="J65" s="160"/>
      <c r="K65" s="160">
        <f>'将来負担比率（分子）の構造'!L$42</f>
        <v>33</v>
      </c>
      <c r="L65" s="160"/>
      <c r="M65" s="160"/>
      <c r="N65" s="160">
        <f>'将来負担比率（分子）の構造'!M$42</f>
        <v>19</v>
      </c>
      <c r="O65" s="160"/>
      <c r="P65" s="160"/>
    </row>
    <row r="66" spans="1:16" x14ac:dyDescent="0.15">
      <c r="A66" s="160" t="s">
        <v>24</v>
      </c>
      <c r="B66" s="160">
        <f>'将来負担比率（分子）の構造'!I$41</f>
        <v>69334</v>
      </c>
      <c r="C66" s="160"/>
      <c r="D66" s="160"/>
      <c r="E66" s="160">
        <f>'将来負担比率（分子）の構造'!J$41</f>
        <v>70464</v>
      </c>
      <c r="F66" s="160"/>
      <c r="G66" s="160"/>
      <c r="H66" s="160">
        <f>'将来負担比率（分子）の構造'!K$41</f>
        <v>70124</v>
      </c>
      <c r="I66" s="160"/>
      <c r="J66" s="160"/>
      <c r="K66" s="160">
        <f>'将来負担比率（分子）の構造'!L$41</f>
        <v>69620</v>
      </c>
      <c r="L66" s="160"/>
      <c r="M66" s="160"/>
      <c r="N66" s="160">
        <f>'将来負担比率（分子）の構造'!M$41</f>
        <v>70950</v>
      </c>
      <c r="O66" s="160"/>
      <c r="P66" s="160"/>
    </row>
    <row r="67" spans="1:16" x14ac:dyDescent="0.15">
      <c r="A67" s="160" t="s">
        <v>68</v>
      </c>
      <c r="B67" s="160" t="e">
        <f>NA()</f>
        <v>#N/A</v>
      </c>
      <c r="C67" s="160">
        <f>IF(ISNUMBER('将来負担比率（分子）の構造'!I$53), IF('将来負担比率（分子）の構造'!I$53 &lt; 0, 0, '将来負担比率（分子）の構造'!I$53), NA())</f>
        <v>33361</v>
      </c>
      <c r="D67" s="160" t="e">
        <f>NA()</f>
        <v>#N/A</v>
      </c>
      <c r="E67" s="160" t="e">
        <f>NA()</f>
        <v>#N/A</v>
      </c>
      <c r="F67" s="160">
        <f>IF(ISNUMBER('将来負担比率（分子）の構造'!J$53), IF('将来負担比率（分子）の構造'!J$53 &lt; 0, 0, '将来負担比率（分子）の構造'!J$53), NA())</f>
        <v>30896</v>
      </c>
      <c r="G67" s="160" t="e">
        <f>NA()</f>
        <v>#N/A</v>
      </c>
      <c r="H67" s="160" t="e">
        <f>NA()</f>
        <v>#N/A</v>
      </c>
      <c r="I67" s="160">
        <f>IF(ISNUMBER('将来負担比率（分子）の構造'!K$53), IF('将来負担比率（分子）の構造'!K$53 &lt; 0, 0, '将来負担比率（分子）の構造'!K$53), NA())</f>
        <v>29001</v>
      </c>
      <c r="J67" s="160" t="e">
        <f>NA()</f>
        <v>#N/A</v>
      </c>
      <c r="K67" s="160" t="e">
        <f>NA()</f>
        <v>#N/A</v>
      </c>
      <c r="L67" s="160">
        <f>IF(ISNUMBER('将来負担比率（分子）の構造'!L$53), IF('将来負担比率（分子）の構造'!L$53 &lt; 0, 0, '将来負担比率（分子）の構造'!L$53), NA())</f>
        <v>27119</v>
      </c>
      <c r="M67" s="160" t="e">
        <f>NA()</f>
        <v>#N/A</v>
      </c>
      <c r="N67" s="160" t="e">
        <f>NA()</f>
        <v>#N/A</v>
      </c>
      <c r="O67" s="160">
        <f>IF(ISNUMBER('将来負担比率（分子）の構造'!M$53), IF('将来負担比率（分子）の構造'!M$53 &lt; 0, 0, '将来負担比率（分子）の構造'!M$53), NA())</f>
        <v>23650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2842</v>
      </c>
      <c r="C72" s="164">
        <f>基金残高に係る経年分析!G55</f>
        <v>2842</v>
      </c>
      <c r="D72" s="164">
        <f>基金残高に係る経年分析!H55</f>
        <v>2845</v>
      </c>
    </row>
    <row r="73" spans="1:16" x14ac:dyDescent="0.15">
      <c r="A73" s="163" t="s">
        <v>71</v>
      </c>
      <c r="B73" s="164">
        <f>基金残高に係る経年分析!F56</f>
        <v>23</v>
      </c>
      <c r="C73" s="164">
        <f>基金残高に係る経年分析!G56</f>
        <v>29</v>
      </c>
      <c r="D73" s="164">
        <f>基金残高に係る経年分析!H56</f>
        <v>329</v>
      </c>
    </row>
    <row r="74" spans="1:16" x14ac:dyDescent="0.15">
      <c r="A74" s="163" t="s">
        <v>72</v>
      </c>
      <c r="B74" s="164">
        <f>基金残高に係る経年分析!F57</f>
        <v>8899</v>
      </c>
      <c r="C74" s="164">
        <f>基金残高に係る経年分析!G57</f>
        <v>9592</v>
      </c>
      <c r="D74" s="164">
        <f>基金残高に係る経年分析!H57</f>
        <v>10396</v>
      </c>
    </row>
  </sheetData>
  <sheetProtection algorithmName="SHA-512" hashValue="lG7Q0gpXjWNXjv8Qt68LUmcoB21qrK67bCBIrcRHGV9xzJ8c6M/4d6jAwxio6hwFkwAV5/ujL4lETybiB09nnw==" saltValue="BMF5K+fAIKwhTtBzyro40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223</v>
      </c>
      <c r="C5" s="646"/>
      <c r="D5" s="646"/>
      <c r="E5" s="646"/>
      <c r="F5" s="646"/>
      <c r="G5" s="646"/>
      <c r="H5" s="646"/>
      <c r="I5" s="646"/>
      <c r="J5" s="646"/>
      <c r="K5" s="646"/>
      <c r="L5" s="646"/>
      <c r="M5" s="646"/>
      <c r="N5" s="646"/>
      <c r="O5" s="646"/>
      <c r="P5" s="646"/>
      <c r="Q5" s="647"/>
      <c r="R5" s="648">
        <v>7914946</v>
      </c>
      <c r="S5" s="649"/>
      <c r="T5" s="649"/>
      <c r="U5" s="649"/>
      <c r="V5" s="649"/>
      <c r="W5" s="649"/>
      <c r="X5" s="649"/>
      <c r="Y5" s="650"/>
      <c r="Z5" s="651">
        <v>14.2</v>
      </c>
      <c r="AA5" s="651"/>
      <c r="AB5" s="651"/>
      <c r="AC5" s="651"/>
      <c r="AD5" s="652">
        <v>7812087</v>
      </c>
      <c r="AE5" s="652"/>
      <c r="AF5" s="652"/>
      <c r="AG5" s="652"/>
      <c r="AH5" s="652"/>
      <c r="AI5" s="652"/>
      <c r="AJ5" s="652"/>
      <c r="AK5" s="652"/>
      <c r="AL5" s="653">
        <v>28.6</v>
      </c>
      <c r="AM5" s="654"/>
      <c r="AN5" s="654"/>
      <c r="AO5" s="655"/>
      <c r="AP5" s="645" t="s">
        <v>224</v>
      </c>
      <c r="AQ5" s="646"/>
      <c r="AR5" s="646"/>
      <c r="AS5" s="646"/>
      <c r="AT5" s="646"/>
      <c r="AU5" s="646"/>
      <c r="AV5" s="646"/>
      <c r="AW5" s="646"/>
      <c r="AX5" s="646"/>
      <c r="AY5" s="646"/>
      <c r="AZ5" s="646"/>
      <c r="BA5" s="646"/>
      <c r="BB5" s="646"/>
      <c r="BC5" s="646"/>
      <c r="BD5" s="646"/>
      <c r="BE5" s="646"/>
      <c r="BF5" s="647"/>
      <c r="BG5" s="659">
        <v>7805504</v>
      </c>
      <c r="BH5" s="660"/>
      <c r="BI5" s="660"/>
      <c r="BJ5" s="660"/>
      <c r="BK5" s="660"/>
      <c r="BL5" s="660"/>
      <c r="BM5" s="660"/>
      <c r="BN5" s="661"/>
      <c r="BO5" s="662">
        <v>98.6</v>
      </c>
      <c r="BP5" s="662"/>
      <c r="BQ5" s="662"/>
      <c r="BR5" s="662"/>
      <c r="BS5" s="663" t="s">
        <v>225</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217</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x14ac:dyDescent="0.15">
      <c r="B6" s="656" t="s">
        <v>229</v>
      </c>
      <c r="C6" s="657"/>
      <c r="D6" s="657"/>
      <c r="E6" s="657"/>
      <c r="F6" s="657"/>
      <c r="G6" s="657"/>
      <c r="H6" s="657"/>
      <c r="I6" s="657"/>
      <c r="J6" s="657"/>
      <c r="K6" s="657"/>
      <c r="L6" s="657"/>
      <c r="M6" s="657"/>
      <c r="N6" s="657"/>
      <c r="O6" s="657"/>
      <c r="P6" s="657"/>
      <c r="Q6" s="658"/>
      <c r="R6" s="659">
        <v>528251</v>
      </c>
      <c r="S6" s="660"/>
      <c r="T6" s="660"/>
      <c r="U6" s="660"/>
      <c r="V6" s="660"/>
      <c r="W6" s="660"/>
      <c r="X6" s="660"/>
      <c r="Y6" s="661"/>
      <c r="Z6" s="662">
        <v>1</v>
      </c>
      <c r="AA6" s="662"/>
      <c r="AB6" s="662"/>
      <c r="AC6" s="662"/>
      <c r="AD6" s="663">
        <v>528251</v>
      </c>
      <c r="AE6" s="663"/>
      <c r="AF6" s="663"/>
      <c r="AG6" s="663"/>
      <c r="AH6" s="663"/>
      <c r="AI6" s="663"/>
      <c r="AJ6" s="663"/>
      <c r="AK6" s="663"/>
      <c r="AL6" s="664">
        <v>1.9</v>
      </c>
      <c r="AM6" s="665"/>
      <c r="AN6" s="665"/>
      <c r="AO6" s="666"/>
      <c r="AP6" s="656" t="s">
        <v>230</v>
      </c>
      <c r="AQ6" s="657"/>
      <c r="AR6" s="657"/>
      <c r="AS6" s="657"/>
      <c r="AT6" s="657"/>
      <c r="AU6" s="657"/>
      <c r="AV6" s="657"/>
      <c r="AW6" s="657"/>
      <c r="AX6" s="657"/>
      <c r="AY6" s="657"/>
      <c r="AZ6" s="657"/>
      <c r="BA6" s="657"/>
      <c r="BB6" s="657"/>
      <c r="BC6" s="657"/>
      <c r="BD6" s="657"/>
      <c r="BE6" s="657"/>
      <c r="BF6" s="658"/>
      <c r="BG6" s="659">
        <v>7805504</v>
      </c>
      <c r="BH6" s="660"/>
      <c r="BI6" s="660"/>
      <c r="BJ6" s="660"/>
      <c r="BK6" s="660"/>
      <c r="BL6" s="660"/>
      <c r="BM6" s="660"/>
      <c r="BN6" s="661"/>
      <c r="BO6" s="662">
        <v>98.6</v>
      </c>
      <c r="BP6" s="662"/>
      <c r="BQ6" s="662"/>
      <c r="BR6" s="662"/>
      <c r="BS6" s="663" t="s">
        <v>225</v>
      </c>
      <c r="BT6" s="663"/>
      <c r="BU6" s="663"/>
      <c r="BV6" s="663"/>
      <c r="BW6" s="663"/>
      <c r="BX6" s="663"/>
      <c r="BY6" s="663"/>
      <c r="BZ6" s="663"/>
      <c r="CA6" s="663"/>
      <c r="CB6" s="667"/>
      <c r="CD6" s="670" t="s">
        <v>231</v>
      </c>
      <c r="CE6" s="671"/>
      <c r="CF6" s="671"/>
      <c r="CG6" s="671"/>
      <c r="CH6" s="671"/>
      <c r="CI6" s="671"/>
      <c r="CJ6" s="671"/>
      <c r="CK6" s="671"/>
      <c r="CL6" s="671"/>
      <c r="CM6" s="671"/>
      <c r="CN6" s="671"/>
      <c r="CO6" s="671"/>
      <c r="CP6" s="671"/>
      <c r="CQ6" s="672"/>
      <c r="CR6" s="659">
        <v>257215</v>
      </c>
      <c r="CS6" s="660"/>
      <c r="CT6" s="660"/>
      <c r="CU6" s="660"/>
      <c r="CV6" s="660"/>
      <c r="CW6" s="660"/>
      <c r="CX6" s="660"/>
      <c r="CY6" s="661"/>
      <c r="CZ6" s="653">
        <v>0.5</v>
      </c>
      <c r="DA6" s="654"/>
      <c r="DB6" s="654"/>
      <c r="DC6" s="673"/>
      <c r="DD6" s="668" t="s">
        <v>174</v>
      </c>
      <c r="DE6" s="660"/>
      <c r="DF6" s="660"/>
      <c r="DG6" s="660"/>
      <c r="DH6" s="660"/>
      <c r="DI6" s="660"/>
      <c r="DJ6" s="660"/>
      <c r="DK6" s="660"/>
      <c r="DL6" s="660"/>
      <c r="DM6" s="660"/>
      <c r="DN6" s="660"/>
      <c r="DO6" s="660"/>
      <c r="DP6" s="661"/>
      <c r="DQ6" s="668">
        <v>257215</v>
      </c>
      <c r="DR6" s="660"/>
      <c r="DS6" s="660"/>
      <c r="DT6" s="660"/>
      <c r="DU6" s="660"/>
      <c r="DV6" s="660"/>
      <c r="DW6" s="660"/>
      <c r="DX6" s="660"/>
      <c r="DY6" s="660"/>
      <c r="DZ6" s="660"/>
      <c r="EA6" s="660"/>
      <c r="EB6" s="660"/>
      <c r="EC6" s="669"/>
    </row>
    <row r="7" spans="2:143" ht="11.25" customHeight="1" x14ac:dyDescent="0.15">
      <c r="B7" s="656" t="s">
        <v>232</v>
      </c>
      <c r="C7" s="657"/>
      <c r="D7" s="657"/>
      <c r="E7" s="657"/>
      <c r="F7" s="657"/>
      <c r="G7" s="657"/>
      <c r="H7" s="657"/>
      <c r="I7" s="657"/>
      <c r="J7" s="657"/>
      <c r="K7" s="657"/>
      <c r="L7" s="657"/>
      <c r="M7" s="657"/>
      <c r="N7" s="657"/>
      <c r="O7" s="657"/>
      <c r="P7" s="657"/>
      <c r="Q7" s="658"/>
      <c r="R7" s="659">
        <v>14076</v>
      </c>
      <c r="S7" s="660"/>
      <c r="T7" s="660"/>
      <c r="U7" s="660"/>
      <c r="V7" s="660"/>
      <c r="W7" s="660"/>
      <c r="X7" s="660"/>
      <c r="Y7" s="661"/>
      <c r="Z7" s="662">
        <v>0</v>
      </c>
      <c r="AA7" s="662"/>
      <c r="AB7" s="662"/>
      <c r="AC7" s="662"/>
      <c r="AD7" s="663">
        <v>14076</v>
      </c>
      <c r="AE7" s="663"/>
      <c r="AF7" s="663"/>
      <c r="AG7" s="663"/>
      <c r="AH7" s="663"/>
      <c r="AI7" s="663"/>
      <c r="AJ7" s="663"/>
      <c r="AK7" s="663"/>
      <c r="AL7" s="664">
        <v>0.1</v>
      </c>
      <c r="AM7" s="665"/>
      <c r="AN7" s="665"/>
      <c r="AO7" s="666"/>
      <c r="AP7" s="656" t="s">
        <v>233</v>
      </c>
      <c r="AQ7" s="657"/>
      <c r="AR7" s="657"/>
      <c r="AS7" s="657"/>
      <c r="AT7" s="657"/>
      <c r="AU7" s="657"/>
      <c r="AV7" s="657"/>
      <c r="AW7" s="657"/>
      <c r="AX7" s="657"/>
      <c r="AY7" s="657"/>
      <c r="AZ7" s="657"/>
      <c r="BA7" s="657"/>
      <c r="BB7" s="657"/>
      <c r="BC7" s="657"/>
      <c r="BD7" s="657"/>
      <c r="BE7" s="657"/>
      <c r="BF7" s="658"/>
      <c r="BG7" s="659">
        <v>3244177</v>
      </c>
      <c r="BH7" s="660"/>
      <c r="BI7" s="660"/>
      <c r="BJ7" s="660"/>
      <c r="BK7" s="660"/>
      <c r="BL7" s="660"/>
      <c r="BM7" s="660"/>
      <c r="BN7" s="661"/>
      <c r="BO7" s="662">
        <v>41</v>
      </c>
      <c r="BP7" s="662"/>
      <c r="BQ7" s="662"/>
      <c r="BR7" s="662"/>
      <c r="BS7" s="663" t="s">
        <v>132</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9878696</v>
      </c>
      <c r="CS7" s="660"/>
      <c r="CT7" s="660"/>
      <c r="CU7" s="660"/>
      <c r="CV7" s="660"/>
      <c r="CW7" s="660"/>
      <c r="CX7" s="660"/>
      <c r="CY7" s="661"/>
      <c r="CZ7" s="662">
        <v>18.600000000000001</v>
      </c>
      <c r="DA7" s="662"/>
      <c r="DB7" s="662"/>
      <c r="DC7" s="662"/>
      <c r="DD7" s="668">
        <v>705867</v>
      </c>
      <c r="DE7" s="660"/>
      <c r="DF7" s="660"/>
      <c r="DG7" s="660"/>
      <c r="DH7" s="660"/>
      <c r="DI7" s="660"/>
      <c r="DJ7" s="660"/>
      <c r="DK7" s="660"/>
      <c r="DL7" s="660"/>
      <c r="DM7" s="660"/>
      <c r="DN7" s="660"/>
      <c r="DO7" s="660"/>
      <c r="DP7" s="661"/>
      <c r="DQ7" s="668">
        <v>5744935</v>
      </c>
      <c r="DR7" s="660"/>
      <c r="DS7" s="660"/>
      <c r="DT7" s="660"/>
      <c r="DU7" s="660"/>
      <c r="DV7" s="660"/>
      <c r="DW7" s="660"/>
      <c r="DX7" s="660"/>
      <c r="DY7" s="660"/>
      <c r="DZ7" s="660"/>
      <c r="EA7" s="660"/>
      <c r="EB7" s="660"/>
      <c r="EC7" s="669"/>
    </row>
    <row r="8" spans="2:143" ht="11.25" customHeight="1" x14ac:dyDescent="0.15">
      <c r="B8" s="656" t="s">
        <v>235</v>
      </c>
      <c r="C8" s="657"/>
      <c r="D8" s="657"/>
      <c r="E8" s="657"/>
      <c r="F8" s="657"/>
      <c r="G8" s="657"/>
      <c r="H8" s="657"/>
      <c r="I8" s="657"/>
      <c r="J8" s="657"/>
      <c r="K8" s="657"/>
      <c r="L8" s="657"/>
      <c r="M8" s="657"/>
      <c r="N8" s="657"/>
      <c r="O8" s="657"/>
      <c r="P8" s="657"/>
      <c r="Q8" s="658"/>
      <c r="R8" s="659">
        <v>18592</v>
      </c>
      <c r="S8" s="660"/>
      <c r="T8" s="660"/>
      <c r="U8" s="660"/>
      <c r="V8" s="660"/>
      <c r="W8" s="660"/>
      <c r="X8" s="660"/>
      <c r="Y8" s="661"/>
      <c r="Z8" s="662">
        <v>0</v>
      </c>
      <c r="AA8" s="662"/>
      <c r="AB8" s="662"/>
      <c r="AC8" s="662"/>
      <c r="AD8" s="663">
        <v>18592</v>
      </c>
      <c r="AE8" s="663"/>
      <c r="AF8" s="663"/>
      <c r="AG8" s="663"/>
      <c r="AH8" s="663"/>
      <c r="AI8" s="663"/>
      <c r="AJ8" s="663"/>
      <c r="AK8" s="663"/>
      <c r="AL8" s="664">
        <v>0.1</v>
      </c>
      <c r="AM8" s="665"/>
      <c r="AN8" s="665"/>
      <c r="AO8" s="666"/>
      <c r="AP8" s="656" t="s">
        <v>236</v>
      </c>
      <c r="AQ8" s="657"/>
      <c r="AR8" s="657"/>
      <c r="AS8" s="657"/>
      <c r="AT8" s="657"/>
      <c r="AU8" s="657"/>
      <c r="AV8" s="657"/>
      <c r="AW8" s="657"/>
      <c r="AX8" s="657"/>
      <c r="AY8" s="657"/>
      <c r="AZ8" s="657"/>
      <c r="BA8" s="657"/>
      <c r="BB8" s="657"/>
      <c r="BC8" s="657"/>
      <c r="BD8" s="657"/>
      <c r="BE8" s="657"/>
      <c r="BF8" s="658"/>
      <c r="BG8" s="659">
        <v>130246</v>
      </c>
      <c r="BH8" s="660"/>
      <c r="BI8" s="660"/>
      <c r="BJ8" s="660"/>
      <c r="BK8" s="660"/>
      <c r="BL8" s="660"/>
      <c r="BM8" s="660"/>
      <c r="BN8" s="661"/>
      <c r="BO8" s="662">
        <v>1.6</v>
      </c>
      <c r="BP8" s="662"/>
      <c r="BQ8" s="662"/>
      <c r="BR8" s="662"/>
      <c r="BS8" s="668" t="s">
        <v>225</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13839806</v>
      </c>
      <c r="CS8" s="660"/>
      <c r="CT8" s="660"/>
      <c r="CU8" s="660"/>
      <c r="CV8" s="660"/>
      <c r="CW8" s="660"/>
      <c r="CX8" s="660"/>
      <c r="CY8" s="661"/>
      <c r="CZ8" s="662">
        <v>26.1</v>
      </c>
      <c r="DA8" s="662"/>
      <c r="DB8" s="662"/>
      <c r="DC8" s="662"/>
      <c r="DD8" s="668">
        <v>547680</v>
      </c>
      <c r="DE8" s="660"/>
      <c r="DF8" s="660"/>
      <c r="DG8" s="660"/>
      <c r="DH8" s="660"/>
      <c r="DI8" s="660"/>
      <c r="DJ8" s="660"/>
      <c r="DK8" s="660"/>
      <c r="DL8" s="660"/>
      <c r="DM8" s="660"/>
      <c r="DN8" s="660"/>
      <c r="DO8" s="660"/>
      <c r="DP8" s="661"/>
      <c r="DQ8" s="668">
        <v>6117523</v>
      </c>
      <c r="DR8" s="660"/>
      <c r="DS8" s="660"/>
      <c r="DT8" s="660"/>
      <c r="DU8" s="660"/>
      <c r="DV8" s="660"/>
      <c r="DW8" s="660"/>
      <c r="DX8" s="660"/>
      <c r="DY8" s="660"/>
      <c r="DZ8" s="660"/>
      <c r="EA8" s="660"/>
      <c r="EB8" s="660"/>
      <c r="EC8" s="669"/>
    </row>
    <row r="9" spans="2:143" ht="11.25" customHeight="1" x14ac:dyDescent="0.15">
      <c r="B9" s="656" t="s">
        <v>238</v>
      </c>
      <c r="C9" s="657"/>
      <c r="D9" s="657"/>
      <c r="E9" s="657"/>
      <c r="F9" s="657"/>
      <c r="G9" s="657"/>
      <c r="H9" s="657"/>
      <c r="I9" s="657"/>
      <c r="J9" s="657"/>
      <c r="K9" s="657"/>
      <c r="L9" s="657"/>
      <c r="M9" s="657"/>
      <c r="N9" s="657"/>
      <c r="O9" s="657"/>
      <c r="P9" s="657"/>
      <c r="Q9" s="658"/>
      <c r="R9" s="659">
        <v>17377</v>
      </c>
      <c r="S9" s="660"/>
      <c r="T9" s="660"/>
      <c r="U9" s="660"/>
      <c r="V9" s="660"/>
      <c r="W9" s="660"/>
      <c r="X9" s="660"/>
      <c r="Y9" s="661"/>
      <c r="Z9" s="662">
        <v>0</v>
      </c>
      <c r="AA9" s="662"/>
      <c r="AB9" s="662"/>
      <c r="AC9" s="662"/>
      <c r="AD9" s="663">
        <v>17377</v>
      </c>
      <c r="AE9" s="663"/>
      <c r="AF9" s="663"/>
      <c r="AG9" s="663"/>
      <c r="AH9" s="663"/>
      <c r="AI9" s="663"/>
      <c r="AJ9" s="663"/>
      <c r="AK9" s="663"/>
      <c r="AL9" s="664">
        <v>0.1</v>
      </c>
      <c r="AM9" s="665"/>
      <c r="AN9" s="665"/>
      <c r="AO9" s="666"/>
      <c r="AP9" s="656" t="s">
        <v>239</v>
      </c>
      <c r="AQ9" s="657"/>
      <c r="AR9" s="657"/>
      <c r="AS9" s="657"/>
      <c r="AT9" s="657"/>
      <c r="AU9" s="657"/>
      <c r="AV9" s="657"/>
      <c r="AW9" s="657"/>
      <c r="AX9" s="657"/>
      <c r="AY9" s="657"/>
      <c r="AZ9" s="657"/>
      <c r="BA9" s="657"/>
      <c r="BB9" s="657"/>
      <c r="BC9" s="657"/>
      <c r="BD9" s="657"/>
      <c r="BE9" s="657"/>
      <c r="BF9" s="658"/>
      <c r="BG9" s="659">
        <v>2655128</v>
      </c>
      <c r="BH9" s="660"/>
      <c r="BI9" s="660"/>
      <c r="BJ9" s="660"/>
      <c r="BK9" s="660"/>
      <c r="BL9" s="660"/>
      <c r="BM9" s="660"/>
      <c r="BN9" s="661"/>
      <c r="BO9" s="662">
        <v>33.5</v>
      </c>
      <c r="BP9" s="662"/>
      <c r="BQ9" s="662"/>
      <c r="BR9" s="662"/>
      <c r="BS9" s="668" t="s">
        <v>132</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3113309</v>
      </c>
      <c r="CS9" s="660"/>
      <c r="CT9" s="660"/>
      <c r="CU9" s="660"/>
      <c r="CV9" s="660"/>
      <c r="CW9" s="660"/>
      <c r="CX9" s="660"/>
      <c r="CY9" s="661"/>
      <c r="CZ9" s="662">
        <v>5.9</v>
      </c>
      <c r="DA9" s="662"/>
      <c r="DB9" s="662"/>
      <c r="DC9" s="662"/>
      <c r="DD9" s="668">
        <v>453572</v>
      </c>
      <c r="DE9" s="660"/>
      <c r="DF9" s="660"/>
      <c r="DG9" s="660"/>
      <c r="DH9" s="660"/>
      <c r="DI9" s="660"/>
      <c r="DJ9" s="660"/>
      <c r="DK9" s="660"/>
      <c r="DL9" s="660"/>
      <c r="DM9" s="660"/>
      <c r="DN9" s="660"/>
      <c r="DO9" s="660"/>
      <c r="DP9" s="661"/>
      <c r="DQ9" s="668">
        <v>2260053</v>
      </c>
      <c r="DR9" s="660"/>
      <c r="DS9" s="660"/>
      <c r="DT9" s="660"/>
      <c r="DU9" s="660"/>
      <c r="DV9" s="660"/>
      <c r="DW9" s="660"/>
      <c r="DX9" s="660"/>
      <c r="DY9" s="660"/>
      <c r="DZ9" s="660"/>
      <c r="EA9" s="660"/>
      <c r="EB9" s="660"/>
      <c r="EC9" s="669"/>
    </row>
    <row r="10" spans="2:143" ht="11.25" customHeight="1" x14ac:dyDescent="0.15">
      <c r="B10" s="656" t="s">
        <v>241</v>
      </c>
      <c r="C10" s="657"/>
      <c r="D10" s="657"/>
      <c r="E10" s="657"/>
      <c r="F10" s="657"/>
      <c r="G10" s="657"/>
      <c r="H10" s="657"/>
      <c r="I10" s="657"/>
      <c r="J10" s="657"/>
      <c r="K10" s="657"/>
      <c r="L10" s="657"/>
      <c r="M10" s="657"/>
      <c r="N10" s="657"/>
      <c r="O10" s="657"/>
      <c r="P10" s="657"/>
      <c r="Q10" s="658"/>
      <c r="R10" s="659" t="s">
        <v>132</v>
      </c>
      <c r="S10" s="660"/>
      <c r="T10" s="660"/>
      <c r="U10" s="660"/>
      <c r="V10" s="660"/>
      <c r="W10" s="660"/>
      <c r="X10" s="660"/>
      <c r="Y10" s="661"/>
      <c r="Z10" s="662" t="s">
        <v>132</v>
      </c>
      <c r="AA10" s="662"/>
      <c r="AB10" s="662"/>
      <c r="AC10" s="662"/>
      <c r="AD10" s="663" t="s">
        <v>132</v>
      </c>
      <c r="AE10" s="663"/>
      <c r="AF10" s="663"/>
      <c r="AG10" s="663"/>
      <c r="AH10" s="663"/>
      <c r="AI10" s="663"/>
      <c r="AJ10" s="663"/>
      <c r="AK10" s="663"/>
      <c r="AL10" s="664" t="s">
        <v>132</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167704</v>
      </c>
      <c r="BH10" s="660"/>
      <c r="BI10" s="660"/>
      <c r="BJ10" s="660"/>
      <c r="BK10" s="660"/>
      <c r="BL10" s="660"/>
      <c r="BM10" s="660"/>
      <c r="BN10" s="661"/>
      <c r="BO10" s="662">
        <v>2.1</v>
      </c>
      <c r="BP10" s="662"/>
      <c r="BQ10" s="662"/>
      <c r="BR10" s="662"/>
      <c r="BS10" s="668" t="s">
        <v>174</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131800</v>
      </c>
      <c r="CS10" s="660"/>
      <c r="CT10" s="660"/>
      <c r="CU10" s="660"/>
      <c r="CV10" s="660"/>
      <c r="CW10" s="660"/>
      <c r="CX10" s="660"/>
      <c r="CY10" s="661"/>
      <c r="CZ10" s="662">
        <v>0.2</v>
      </c>
      <c r="DA10" s="662"/>
      <c r="DB10" s="662"/>
      <c r="DC10" s="662"/>
      <c r="DD10" s="668" t="s">
        <v>132</v>
      </c>
      <c r="DE10" s="660"/>
      <c r="DF10" s="660"/>
      <c r="DG10" s="660"/>
      <c r="DH10" s="660"/>
      <c r="DI10" s="660"/>
      <c r="DJ10" s="660"/>
      <c r="DK10" s="660"/>
      <c r="DL10" s="660"/>
      <c r="DM10" s="660"/>
      <c r="DN10" s="660"/>
      <c r="DO10" s="660"/>
      <c r="DP10" s="661"/>
      <c r="DQ10" s="668">
        <v>63541</v>
      </c>
      <c r="DR10" s="660"/>
      <c r="DS10" s="660"/>
      <c r="DT10" s="660"/>
      <c r="DU10" s="660"/>
      <c r="DV10" s="660"/>
      <c r="DW10" s="660"/>
      <c r="DX10" s="660"/>
      <c r="DY10" s="660"/>
      <c r="DZ10" s="660"/>
      <c r="EA10" s="660"/>
      <c r="EB10" s="660"/>
      <c r="EC10" s="669"/>
    </row>
    <row r="11" spans="2:143" ht="11.25" customHeight="1" x14ac:dyDescent="0.15">
      <c r="B11" s="656" t="s">
        <v>244</v>
      </c>
      <c r="C11" s="657"/>
      <c r="D11" s="657"/>
      <c r="E11" s="657"/>
      <c r="F11" s="657"/>
      <c r="G11" s="657"/>
      <c r="H11" s="657"/>
      <c r="I11" s="657"/>
      <c r="J11" s="657"/>
      <c r="K11" s="657"/>
      <c r="L11" s="657"/>
      <c r="M11" s="657"/>
      <c r="N11" s="657"/>
      <c r="O11" s="657"/>
      <c r="P11" s="657"/>
      <c r="Q11" s="658"/>
      <c r="R11" s="659" t="s">
        <v>132</v>
      </c>
      <c r="S11" s="660"/>
      <c r="T11" s="660"/>
      <c r="U11" s="660"/>
      <c r="V11" s="660"/>
      <c r="W11" s="660"/>
      <c r="X11" s="660"/>
      <c r="Y11" s="661"/>
      <c r="Z11" s="662" t="s">
        <v>132</v>
      </c>
      <c r="AA11" s="662"/>
      <c r="AB11" s="662"/>
      <c r="AC11" s="662"/>
      <c r="AD11" s="663" t="s">
        <v>132</v>
      </c>
      <c r="AE11" s="663"/>
      <c r="AF11" s="663"/>
      <c r="AG11" s="663"/>
      <c r="AH11" s="663"/>
      <c r="AI11" s="663"/>
      <c r="AJ11" s="663"/>
      <c r="AK11" s="663"/>
      <c r="AL11" s="664" t="s">
        <v>132</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291099</v>
      </c>
      <c r="BH11" s="660"/>
      <c r="BI11" s="660"/>
      <c r="BJ11" s="660"/>
      <c r="BK11" s="660"/>
      <c r="BL11" s="660"/>
      <c r="BM11" s="660"/>
      <c r="BN11" s="661"/>
      <c r="BO11" s="662">
        <v>3.7</v>
      </c>
      <c r="BP11" s="662"/>
      <c r="BQ11" s="662"/>
      <c r="BR11" s="662"/>
      <c r="BS11" s="668" t="s">
        <v>132</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3777284</v>
      </c>
      <c r="CS11" s="660"/>
      <c r="CT11" s="660"/>
      <c r="CU11" s="660"/>
      <c r="CV11" s="660"/>
      <c r="CW11" s="660"/>
      <c r="CX11" s="660"/>
      <c r="CY11" s="661"/>
      <c r="CZ11" s="662">
        <v>7.1</v>
      </c>
      <c r="DA11" s="662"/>
      <c r="DB11" s="662"/>
      <c r="DC11" s="662"/>
      <c r="DD11" s="668">
        <v>790780</v>
      </c>
      <c r="DE11" s="660"/>
      <c r="DF11" s="660"/>
      <c r="DG11" s="660"/>
      <c r="DH11" s="660"/>
      <c r="DI11" s="660"/>
      <c r="DJ11" s="660"/>
      <c r="DK11" s="660"/>
      <c r="DL11" s="660"/>
      <c r="DM11" s="660"/>
      <c r="DN11" s="660"/>
      <c r="DO11" s="660"/>
      <c r="DP11" s="661"/>
      <c r="DQ11" s="668">
        <v>2267235</v>
      </c>
      <c r="DR11" s="660"/>
      <c r="DS11" s="660"/>
      <c r="DT11" s="660"/>
      <c r="DU11" s="660"/>
      <c r="DV11" s="660"/>
      <c r="DW11" s="660"/>
      <c r="DX11" s="660"/>
      <c r="DY11" s="660"/>
      <c r="DZ11" s="660"/>
      <c r="EA11" s="660"/>
      <c r="EB11" s="660"/>
      <c r="EC11" s="669"/>
    </row>
    <row r="12" spans="2:143" ht="11.25" customHeight="1" x14ac:dyDescent="0.15">
      <c r="B12" s="656" t="s">
        <v>247</v>
      </c>
      <c r="C12" s="657"/>
      <c r="D12" s="657"/>
      <c r="E12" s="657"/>
      <c r="F12" s="657"/>
      <c r="G12" s="657"/>
      <c r="H12" s="657"/>
      <c r="I12" s="657"/>
      <c r="J12" s="657"/>
      <c r="K12" s="657"/>
      <c r="L12" s="657"/>
      <c r="M12" s="657"/>
      <c r="N12" s="657"/>
      <c r="O12" s="657"/>
      <c r="P12" s="657"/>
      <c r="Q12" s="658"/>
      <c r="R12" s="659">
        <v>1502344</v>
      </c>
      <c r="S12" s="660"/>
      <c r="T12" s="660"/>
      <c r="U12" s="660"/>
      <c r="V12" s="660"/>
      <c r="W12" s="660"/>
      <c r="X12" s="660"/>
      <c r="Y12" s="661"/>
      <c r="Z12" s="662">
        <v>2.7</v>
      </c>
      <c r="AA12" s="662"/>
      <c r="AB12" s="662"/>
      <c r="AC12" s="662"/>
      <c r="AD12" s="663">
        <v>1502344</v>
      </c>
      <c r="AE12" s="663"/>
      <c r="AF12" s="663"/>
      <c r="AG12" s="663"/>
      <c r="AH12" s="663"/>
      <c r="AI12" s="663"/>
      <c r="AJ12" s="663"/>
      <c r="AK12" s="663"/>
      <c r="AL12" s="664">
        <v>5.5</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3753123</v>
      </c>
      <c r="BH12" s="660"/>
      <c r="BI12" s="660"/>
      <c r="BJ12" s="660"/>
      <c r="BK12" s="660"/>
      <c r="BL12" s="660"/>
      <c r="BM12" s="660"/>
      <c r="BN12" s="661"/>
      <c r="BO12" s="662">
        <v>47.4</v>
      </c>
      <c r="BP12" s="662"/>
      <c r="BQ12" s="662"/>
      <c r="BR12" s="662"/>
      <c r="BS12" s="668" t="s">
        <v>132</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1267006</v>
      </c>
      <c r="CS12" s="660"/>
      <c r="CT12" s="660"/>
      <c r="CU12" s="660"/>
      <c r="CV12" s="660"/>
      <c r="CW12" s="660"/>
      <c r="CX12" s="660"/>
      <c r="CY12" s="661"/>
      <c r="CZ12" s="662">
        <v>2.4</v>
      </c>
      <c r="DA12" s="662"/>
      <c r="DB12" s="662"/>
      <c r="DC12" s="662"/>
      <c r="DD12" s="668">
        <v>249424</v>
      </c>
      <c r="DE12" s="660"/>
      <c r="DF12" s="660"/>
      <c r="DG12" s="660"/>
      <c r="DH12" s="660"/>
      <c r="DI12" s="660"/>
      <c r="DJ12" s="660"/>
      <c r="DK12" s="660"/>
      <c r="DL12" s="660"/>
      <c r="DM12" s="660"/>
      <c r="DN12" s="660"/>
      <c r="DO12" s="660"/>
      <c r="DP12" s="661"/>
      <c r="DQ12" s="668">
        <v>936286</v>
      </c>
      <c r="DR12" s="660"/>
      <c r="DS12" s="660"/>
      <c r="DT12" s="660"/>
      <c r="DU12" s="660"/>
      <c r="DV12" s="660"/>
      <c r="DW12" s="660"/>
      <c r="DX12" s="660"/>
      <c r="DY12" s="660"/>
      <c r="DZ12" s="660"/>
      <c r="EA12" s="660"/>
      <c r="EB12" s="660"/>
      <c r="EC12" s="669"/>
    </row>
    <row r="13" spans="2:143" ht="11.25" customHeight="1" x14ac:dyDescent="0.15">
      <c r="B13" s="656" t="s">
        <v>250</v>
      </c>
      <c r="C13" s="657"/>
      <c r="D13" s="657"/>
      <c r="E13" s="657"/>
      <c r="F13" s="657"/>
      <c r="G13" s="657"/>
      <c r="H13" s="657"/>
      <c r="I13" s="657"/>
      <c r="J13" s="657"/>
      <c r="K13" s="657"/>
      <c r="L13" s="657"/>
      <c r="M13" s="657"/>
      <c r="N13" s="657"/>
      <c r="O13" s="657"/>
      <c r="P13" s="657"/>
      <c r="Q13" s="658"/>
      <c r="R13" s="659" t="s">
        <v>132</v>
      </c>
      <c r="S13" s="660"/>
      <c r="T13" s="660"/>
      <c r="U13" s="660"/>
      <c r="V13" s="660"/>
      <c r="W13" s="660"/>
      <c r="X13" s="660"/>
      <c r="Y13" s="661"/>
      <c r="Z13" s="662" t="s">
        <v>225</v>
      </c>
      <c r="AA13" s="662"/>
      <c r="AB13" s="662"/>
      <c r="AC13" s="662"/>
      <c r="AD13" s="663" t="s">
        <v>225</v>
      </c>
      <c r="AE13" s="663"/>
      <c r="AF13" s="663"/>
      <c r="AG13" s="663"/>
      <c r="AH13" s="663"/>
      <c r="AI13" s="663"/>
      <c r="AJ13" s="663"/>
      <c r="AK13" s="663"/>
      <c r="AL13" s="664" t="s">
        <v>132</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3719683</v>
      </c>
      <c r="BH13" s="660"/>
      <c r="BI13" s="660"/>
      <c r="BJ13" s="660"/>
      <c r="BK13" s="660"/>
      <c r="BL13" s="660"/>
      <c r="BM13" s="660"/>
      <c r="BN13" s="661"/>
      <c r="BO13" s="662">
        <v>47</v>
      </c>
      <c r="BP13" s="662"/>
      <c r="BQ13" s="662"/>
      <c r="BR13" s="662"/>
      <c r="BS13" s="668" t="s">
        <v>132</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8467069</v>
      </c>
      <c r="CS13" s="660"/>
      <c r="CT13" s="660"/>
      <c r="CU13" s="660"/>
      <c r="CV13" s="660"/>
      <c r="CW13" s="660"/>
      <c r="CX13" s="660"/>
      <c r="CY13" s="661"/>
      <c r="CZ13" s="662">
        <v>15.9</v>
      </c>
      <c r="DA13" s="662"/>
      <c r="DB13" s="662"/>
      <c r="DC13" s="662"/>
      <c r="DD13" s="668">
        <v>5335605</v>
      </c>
      <c r="DE13" s="660"/>
      <c r="DF13" s="660"/>
      <c r="DG13" s="660"/>
      <c r="DH13" s="660"/>
      <c r="DI13" s="660"/>
      <c r="DJ13" s="660"/>
      <c r="DK13" s="660"/>
      <c r="DL13" s="660"/>
      <c r="DM13" s="660"/>
      <c r="DN13" s="660"/>
      <c r="DO13" s="660"/>
      <c r="DP13" s="661"/>
      <c r="DQ13" s="668">
        <v>3369566</v>
      </c>
      <c r="DR13" s="660"/>
      <c r="DS13" s="660"/>
      <c r="DT13" s="660"/>
      <c r="DU13" s="660"/>
      <c r="DV13" s="660"/>
      <c r="DW13" s="660"/>
      <c r="DX13" s="660"/>
      <c r="DY13" s="660"/>
      <c r="DZ13" s="660"/>
      <c r="EA13" s="660"/>
      <c r="EB13" s="660"/>
      <c r="EC13" s="669"/>
    </row>
    <row r="14" spans="2:143" ht="11.25" customHeight="1" x14ac:dyDescent="0.15">
      <c r="B14" s="656" t="s">
        <v>253</v>
      </c>
      <c r="C14" s="657"/>
      <c r="D14" s="657"/>
      <c r="E14" s="657"/>
      <c r="F14" s="657"/>
      <c r="G14" s="657"/>
      <c r="H14" s="657"/>
      <c r="I14" s="657"/>
      <c r="J14" s="657"/>
      <c r="K14" s="657"/>
      <c r="L14" s="657"/>
      <c r="M14" s="657"/>
      <c r="N14" s="657"/>
      <c r="O14" s="657"/>
      <c r="P14" s="657"/>
      <c r="Q14" s="658"/>
      <c r="R14" s="659" t="s">
        <v>132</v>
      </c>
      <c r="S14" s="660"/>
      <c r="T14" s="660"/>
      <c r="U14" s="660"/>
      <c r="V14" s="660"/>
      <c r="W14" s="660"/>
      <c r="X14" s="660"/>
      <c r="Y14" s="661"/>
      <c r="Z14" s="662" t="s">
        <v>132</v>
      </c>
      <c r="AA14" s="662"/>
      <c r="AB14" s="662"/>
      <c r="AC14" s="662"/>
      <c r="AD14" s="663" t="s">
        <v>132</v>
      </c>
      <c r="AE14" s="663"/>
      <c r="AF14" s="663"/>
      <c r="AG14" s="663"/>
      <c r="AH14" s="663"/>
      <c r="AI14" s="663"/>
      <c r="AJ14" s="663"/>
      <c r="AK14" s="663"/>
      <c r="AL14" s="664" t="s">
        <v>225</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234773</v>
      </c>
      <c r="BH14" s="660"/>
      <c r="BI14" s="660"/>
      <c r="BJ14" s="660"/>
      <c r="BK14" s="660"/>
      <c r="BL14" s="660"/>
      <c r="BM14" s="660"/>
      <c r="BN14" s="661"/>
      <c r="BO14" s="662">
        <v>3</v>
      </c>
      <c r="BP14" s="662"/>
      <c r="BQ14" s="662"/>
      <c r="BR14" s="662"/>
      <c r="BS14" s="668" t="s">
        <v>132</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2010540</v>
      </c>
      <c r="CS14" s="660"/>
      <c r="CT14" s="660"/>
      <c r="CU14" s="660"/>
      <c r="CV14" s="660"/>
      <c r="CW14" s="660"/>
      <c r="CX14" s="660"/>
      <c r="CY14" s="661"/>
      <c r="CZ14" s="662">
        <v>3.8</v>
      </c>
      <c r="DA14" s="662"/>
      <c r="DB14" s="662"/>
      <c r="DC14" s="662"/>
      <c r="DD14" s="668">
        <v>468680</v>
      </c>
      <c r="DE14" s="660"/>
      <c r="DF14" s="660"/>
      <c r="DG14" s="660"/>
      <c r="DH14" s="660"/>
      <c r="DI14" s="660"/>
      <c r="DJ14" s="660"/>
      <c r="DK14" s="660"/>
      <c r="DL14" s="660"/>
      <c r="DM14" s="660"/>
      <c r="DN14" s="660"/>
      <c r="DO14" s="660"/>
      <c r="DP14" s="661"/>
      <c r="DQ14" s="668">
        <v>1545814</v>
      </c>
      <c r="DR14" s="660"/>
      <c r="DS14" s="660"/>
      <c r="DT14" s="660"/>
      <c r="DU14" s="660"/>
      <c r="DV14" s="660"/>
      <c r="DW14" s="660"/>
      <c r="DX14" s="660"/>
      <c r="DY14" s="660"/>
      <c r="DZ14" s="660"/>
      <c r="EA14" s="660"/>
      <c r="EB14" s="660"/>
      <c r="EC14" s="669"/>
    </row>
    <row r="15" spans="2:143" ht="11.25" customHeight="1" x14ac:dyDescent="0.15">
      <c r="B15" s="656" t="s">
        <v>256</v>
      </c>
      <c r="C15" s="657"/>
      <c r="D15" s="657"/>
      <c r="E15" s="657"/>
      <c r="F15" s="657"/>
      <c r="G15" s="657"/>
      <c r="H15" s="657"/>
      <c r="I15" s="657"/>
      <c r="J15" s="657"/>
      <c r="K15" s="657"/>
      <c r="L15" s="657"/>
      <c r="M15" s="657"/>
      <c r="N15" s="657"/>
      <c r="O15" s="657"/>
      <c r="P15" s="657"/>
      <c r="Q15" s="658"/>
      <c r="R15" s="659">
        <v>104883</v>
      </c>
      <c r="S15" s="660"/>
      <c r="T15" s="660"/>
      <c r="U15" s="660"/>
      <c r="V15" s="660"/>
      <c r="W15" s="660"/>
      <c r="X15" s="660"/>
      <c r="Y15" s="661"/>
      <c r="Z15" s="662">
        <v>0.2</v>
      </c>
      <c r="AA15" s="662"/>
      <c r="AB15" s="662"/>
      <c r="AC15" s="662"/>
      <c r="AD15" s="663">
        <v>104883</v>
      </c>
      <c r="AE15" s="663"/>
      <c r="AF15" s="663"/>
      <c r="AG15" s="663"/>
      <c r="AH15" s="663"/>
      <c r="AI15" s="663"/>
      <c r="AJ15" s="663"/>
      <c r="AK15" s="663"/>
      <c r="AL15" s="664">
        <v>0.4</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552001</v>
      </c>
      <c r="BH15" s="660"/>
      <c r="BI15" s="660"/>
      <c r="BJ15" s="660"/>
      <c r="BK15" s="660"/>
      <c r="BL15" s="660"/>
      <c r="BM15" s="660"/>
      <c r="BN15" s="661"/>
      <c r="BO15" s="662">
        <v>7</v>
      </c>
      <c r="BP15" s="662"/>
      <c r="BQ15" s="662"/>
      <c r="BR15" s="662"/>
      <c r="BS15" s="668" t="s">
        <v>225</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3440968</v>
      </c>
      <c r="CS15" s="660"/>
      <c r="CT15" s="660"/>
      <c r="CU15" s="660"/>
      <c r="CV15" s="660"/>
      <c r="CW15" s="660"/>
      <c r="CX15" s="660"/>
      <c r="CY15" s="661"/>
      <c r="CZ15" s="662">
        <v>6.5</v>
      </c>
      <c r="DA15" s="662"/>
      <c r="DB15" s="662"/>
      <c r="DC15" s="662"/>
      <c r="DD15" s="668">
        <v>353419</v>
      </c>
      <c r="DE15" s="660"/>
      <c r="DF15" s="660"/>
      <c r="DG15" s="660"/>
      <c r="DH15" s="660"/>
      <c r="DI15" s="660"/>
      <c r="DJ15" s="660"/>
      <c r="DK15" s="660"/>
      <c r="DL15" s="660"/>
      <c r="DM15" s="660"/>
      <c r="DN15" s="660"/>
      <c r="DO15" s="660"/>
      <c r="DP15" s="661"/>
      <c r="DQ15" s="668">
        <v>2841277</v>
      </c>
      <c r="DR15" s="660"/>
      <c r="DS15" s="660"/>
      <c r="DT15" s="660"/>
      <c r="DU15" s="660"/>
      <c r="DV15" s="660"/>
      <c r="DW15" s="660"/>
      <c r="DX15" s="660"/>
      <c r="DY15" s="660"/>
      <c r="DZ15" s="660"/>
      <c r="EA15" s="660"/>
      <c r="EB15" s="660"/>
      <c r="EC15" s="669"/>
    </row>
    <row r="16" spans="2:143" ht="11.25" customHeight="1" x14ac:dyDescent="0.15">
      <c r="B16" s="656" t="s">
        <v>259</v>
      </c>
      <c r="C16" s="657"/>
      <c r="D16" s="657"/>
      <c r="E16" s="657"/>
      <c r="F16" s="657"/>
      <c r="G16" s="657"/>
      <c r="H16" s="657"/>
      <c r="I16" s="657"/>
      <c r="J16" s="657"/>
      <c r="K16" s="657"/>
      <c r="L16" s="657"/>
      <c r="M16" s="657"/>
      <c r="N16" s="657"/>
      <c r="O16" s="657"/>
      <c r="P16" s="657"/>
      <c r="Q16" s="658"/>
      <c r="R16" s="659" t="s">
        <v>132</v>
      </c>
      <c r="S16" s="660"/>
      <c r="T16" s="660"/>
      <c r="U16" s="660"/>
      <c r="V16" s="660"/>
      <c r="W16" s="660"/>
      <c r="X16" s="660"/>
      <c r="Y16" s="661"/>
      <c r="Z16" s="662" t="s">
        <v>132</v>
      </c>
      <c r="AA16" s="662"/>
      <c r="AB16" s="662"/>
      <c r="AC16" s="662"/>
      <c r="AD16" s="663" t="s">
        <v>132</v>
      </c>
      <c r="AE16" s="663"/>
      <c r="AF16" s="663"/>
      <c r="AG16" s="663"/>
      <c r="AH16" s="663"/>
      <c r="AI16" s="663"/>
      <c r="AJ16" s="663"/>
      <c r="AK16" s="663"/>
      <c r="AL16" s="664" t="s">
        <v>225</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v>21430</v>
      </c>
      <c r="BH16" s="660"/>
      <c r="BI16" s="660"/>
      <c r="BJ16" s="660"/>
      <c r="BK16" s="660"/>
      <c r="BL16" s="660"/>
      <c r="BM16" s="660"/>
      <c r="BN16" s="661"/>
      <c r="BO16" s="662">
        <v>0.3</v>
      </c>
      <c r="BP16" s="662"/>
      <c r="BQ16" s="662"/>
      <c r="BR16" s="662"/>
      <c r="BS16" s="668" t="s">
        <v>132</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605449</v>
      </c>
      <c r="CS16" s="660"/>
      <c r="CT16" s="660"/>
      <c r="CU16" s="660"/>
      <c r="CV16" s="660"/>
      <c r="CW16" s="660"/>
      <c r="CX16" s="660"/>
      <c r="CY16" s="661"/>
      <c r="CZ16" s="662">
        <v>1.1000000000000001</v>
      </c>
      <c r="DA16" s="662"/>
      <c r="DB16" s="662"/>
      <c r="DC16" s="662"/>
      <c r="DD16" s="668" t="s">
        <v>225</v>
      </c>
      <c r="DE16" s="660"/>
      <c r="DF16" s="660"/>
      <c r="DG16" s="660"/>
      <c r="DH16" s="660"/>
      <c r="DI16" s="660"/>
      <c r="DJ16" s="660"/>
      <c r="DK16" s="660"/>
      <c r="DL16" s="660"/>
      <c r="DM16" s="660"/>
      <c r="DN16" s="660"/>
      <c r="DO16" s="660"/>
      <c r="DP16" s="661"/>
      <c r="DQ16" s="668">
        <v>178083</v>
      </c>
      <c r="DR16" s="660"/>
      <c r="DS16" s="660"/>
      <c r="DT16" s="660"/>
      <c r="DU16" s="660"/>
      <c r="DV16" s="660"/>
      <c r="DW16" s="660"/>
      <c r="DX16" s="660"/>
      <c r="DY16" s="660"/>
      <c r="DZ16" s="660"/>
      <c r="EA16" s="660"/>
      <c r="EB16" s="660"/>
      <c r="EC16" s="669"/>
    </row>
    <row r="17" spans="2:133" ht="11.25" customHeight="1" x14ac:dyDescent="0.15">
      <c r="B17" s="656" t="s">
        <v>262</v>
      </c>
      <c r="C17" s="657"/>
      <c r="D17" s="657"/>
      <c r="E17" s="657"/>
      <c r="F17" s="657"/>
      <c r="G17" s="657"/>
      <c r="H17" s="657"/>
      <c r="I17" s="657"/>
      <c r="J17" s="657"/>
      <c r="K17" s="657"/>
      <c r="L17" s="657"/>
      <c r="M17" s="657"/>
      <c r="N17" s="657"/>
      <c r="O17" s="657"/>
      <c r="P17" s="657"/>
      <c r="Q17" s="658"/>
      <c r="R17" s="659">
        <v>36912</v>
      </c>
      <c r="S17" s="660"/>
      <c r="T17" s="660"/>
      <c r="U17" s="660"/>
      <c r="V17" s="660"/>
      <c r="W17" s="660"/>
      <c r="X17" s="660"/>
      <c r="Y17" s="661"/>
      <c r="Z17" s="662">
        <v>0.1</v>
      </c>
      <c r="AA17" s="662"/>
      <c r="AB17" s="662"/>
      <c r="AC17" s="662"/>
      <c r="AD17" s="663">
        <v>36912</v>
      </c>
      <c r="AE17" s="663"/>
      <c r="AF17" s="663"/>
      <c r="AG17" s="663"/>
      <c r="AH17" s="663"/>
      <c r="AI17" s="663"/>
      <c r="AJ17" s="663"/>
      <c r="AK17" s="663"/>
      <c r="AL17" s="664">
        <v>0.1</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225</v>
      </c>
      <c r="BH17" s="660"/>
      <c r="BI17" s="660"/>
      <c r="BJ17" s="660"/>
      <c r="BK17" s="660"/>
      <c r="BL17" s="660"/>
      <c r="BM17" s="660"/>
      <c r="BN17" s="661"/>
      <c r="BO17" s="662" t="s">
        <v>132</v>
      </c>
      <c r="BP17" s="662"/>
      <c r="BQ17" s="662"/>
      <c r="BR17" s="662"/>
      <c r="BS17" s="668" t="s">
        <v>225</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6323375</v>
      </c>
      <c r="CS17" s="660"/>
      <c r="CT17" s="660"/>
      <c r="CU17" s="660"/>
      <c r="CV17" s="660"/>
      <c r="CW17" s="660"/>
      <c r="CX17" s="660"/>
      <c r="CY17" s="661"/>
      <c r="CZ17" s="662">
        <v>11.9</v>
      </c>
      <c r="DA17" s="662"/>
      <c r="DB17" s="662"/>
      <c r="DC17" s="662"/>
      <c r="DD17" s="668" t="s">
        <v>132</v>
      </c>
      <c r="DE17" s="660"/>
      <c r="DF17" s="660"/>
      <c r="DG17" s="660"/>
      <c r="DH17" s="660"/>
      <c r="DI17" s="660"/>
      <c r="DJ17" s="660"/>
      <c r="DK17" s="660"/>
      <c r="DL17" s="660"/>
      <c r="DM17" s="660"/>
      <c r="DN17" s="660"/>
      <c r="DO17" s="660"/>
      <c r="DP17" s="661"/>
      <c r="DQ17" s="668">
        <v>6208728</v>
      </c>
      <c r="DR17" s="660"/>
      <c r="DS17" s="660"/>
      <c r="DT17" s="660"/>
      <c r="DU17" s="660"/>
      <c r="DV17" s="660"/>
      <c r="DW17" s="660"/>
      <c r="DX17" s="660"/>
      <c r="DY17" s="660"/>
      <c r="DZ17" s="660"/>
      <c r="EA17" s="660"/>
      <c r="EB17" s="660"/>
      <c r="EC17" s="669"/>
    </row>
    <row r="18" spans="2:133" ht="11.25" customHeight="1" x14ac:dyDescent="0.15">
      <c r="B18" s="656" t="s">
        <v>265</v>
      </c>
      <c r="C18" s="657"/>
      <c r="D18" s="657"/>
      <c r="E18" s="657"/>
      <c r="F18" s="657"/>
      <c r="G18" s="657"/>
      <c r="H18" s="657"/>
      <c r="I18" s="657"/>
      <c r="J18" s="657"/>
      <c r="K18" s="657"/>
      <c r="L18" s="657"/>
      <c r="M18" s="657"/>
      <c r="N18" s="657"/>
      <c r="O18" s="657"/>
      <c r="P18" s="657"/>
      <c r="Q18" s="658"/>
      <c r="R18" s="659">
        <v>19010218</v>
      </c>
      <c r="S18" s="660"/>
      <c r="T18" s="660"/>
      <c r="U18" s="660"/>
      <c r="V18" s="660"/>
      <c r="W18" s="660"/>
      <c r="X18" s="660"/>
      <c r="Y18" s="661"/>
      <c r="Z18" s="662">
        <v>34.200000000000003</v>
      </c>
      <c r="AA18" s="662"/>
      <c r="AB18" s="662"/>
      <c r="AC18" s="662"/>
      <c r="AD18" s="663">
        <v>17225379</v>
      </c>
      <c r="AE18" s="663"/>
      <c r="AF18" s="663"/>
      <c r="AG18" s="663"/>
      <c r="AH18" s="663"/>
      <c r="AI18" s="663"/>
      <c r="AJ18" s="663"/>
      <c r="AK18" s="663"/>
      <c r="AL18" s="664">
        <v>63</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225</v>
      </c>
      <c r="BH18" s="660"/>
      <c r="BI18" s="660"/>
      <c r="BJ18" s="660"/>
      <c r="BK18" s="660"/>
      <c r="BL18" s="660"/>
      <c r="BM18" s="660"/>
      <c r="BN18" s="661"/>
      <c r="BO18" s="662" t="s">
        <v>132</v>
      </c>
      <c r="BP18" s="662"/>
      <c r="BQ18" s="662"/>
      <c r="BR18" s="662"/>
      <c r="BS18" s="668" t="s">
        <v>132</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v>3461</v>
      </c>
      <c r="CS18" s="660"/>
      <c r="CT18" s="660"/>
      <c r="CU18" s="660"/>
      <c r="CV18" s="660"/>
      <c r="CW18" s="660"/>
      <c r="CX18" s="660"/>
      <c r="CY18" s="661"/>
      <c r="CZ18" s="662">
        <v>0</v>
      </c>
      <c r="DA18" s="662"/>
      <c r="DB18" s="662"/>
      <c r="DC18" s="662"/>
      <c r="DD18" s="668" t="s">
        <v>132</v>
      </c>
      <c r="DE18" s="660"/>
      <c r="DF18" s="660"/>
      <c r="DG18" s="660"/>
      <c r="DH18" s="660"/>
      <c r="DI18" s="660"/>
      <c r="DJ18" s="660"/>
      <c r="DK18" s="660"/>
      <c r="DL18" s="660"/>
      <c r="DM18" s="660"/>
      <c r="DN18" s="660"/>
      <c r="DO18" s="660"/>
      <c r="DP18" s="661"/>
      <c r="DQ18" s="668">
        <v>3461</v>
      </c>
      <c r="DR18" s="660"/>
      <c r="DS18" s="660"/>
      <c r="DT18" s="660"/>
      <c r="DU18" s="660"/>
      <c r="DV18" s="660"/>
      <c r="DW18" s="660"/>
      <c r="DX18" s="660"/>
      <c r="DY18" s="660"/>
      <c r="DZ18" s="660"/>
      <c r="EA18" s="660"/>
      <c r="EB18" s="660"/>
      <c r="EC18" s="669"/>
    </row>
    <row r="19" spans="2:133" ht="11.25" customHeight="1" x14ac:dyDescent="0.15">
      <c r="B19" s="656" t="s">
        <v>268</v>
      </c>
      <c r="C19" s="657"/>
      <c r="D19" s="657"/>
      <c r="E19" s="657"/>
      <c r="F19" s="657"/>
      <c r="G19" s="657"/>
      <c r="H19" s="657"/>
      <c r="I19" s="657"/>
      <c r="J19" s="657"/>
      <c r="K19" s="657"/>
      <c r="L19" s="657"/>
      <c r="M19" s="657"/>
      <c r="N19" s="657"/>
      <c r="O19" s="657"/>
      <c r="P19" s="657"/>
      <c r="Q19" s="658"/>
      <c r="R19" s="659">
        <v>17225379</v>
      </c>
      <c r="S19" s="660"/>
      <c r="T19" s="660"/>
      <c r="U19" s="660"/>
      <c r="V19" s="660"/>
      <c r="W19" s="660"/>
      <c r="X19" s="660"/>
      <c r="Y19" s="661"/>
      <c r="Z19" s="662">
        <v>31</v>
      </c>
      <c r="AA19" s="662"/>
      <c r="AB19" s="662"/>
      <c r="AC19" s="662"/>
      <c r="AD19" s="663">
        <v>17225379</v>
      </c>
      <c r="AE19" s="663"/>
      <c r="AF19" s="663"/>
      <c r="AG19" s="663"/>
      <c r="AH19" s="663"/>
      <c r="AI19" s="663"/>
      <c r="AJ19" s="663"/>
      <c r="AK19" s="663"/>
      <c r="AL19" s="664">
        <v>63</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v>109442</v>
      </c>
      <c r="BH19" s="660"/>
      <c r="BI19" s="660"/>
      <c r="BJ19" s="660"/>
      <c r="BK19" s="660"/>
      <c r="BL19" s="660"/>
      <c r="BM19" s="660"/>
      <c r="BN19" s="661"/>
      <c r="BO19" s="662">
        <v>1.4</v>
      </c>
      <c r="BP19" s="662"/>
      <c r="BQ19" s="662"/>
      <c r="BR19" s="662"/>
      <c r="BS19" s="668" t="s">
        <v>174</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132</v>
      </c>
      <c r="CS19" s="660"/>
      <c r="CT19" s="660"/>
      <c r="CU19" s="660"/>
      <c r="CV19" s="660"/>
      <c r="CW19" s="660"/>
      <c r="CX19" s="660"/>
      <c r="CY19" s="661"/>
      <c r="CZ19" s="662" t="s">
        <v>132</v>
      </c>
      <c r="DA19" s="662"/>
      <c r="DB19" s="662"/>
      <c r="DC19" s="662"/>
      <c r="DD19" s="668" t="s">
        <v>132</v>
      </c>
      <c r="DE19" s="660"/>
      <c r="DF19" s="660"/>
      <c r="DG19" s="660"/>
      <c r="DH19" s="660"/>
      <c r="DI19" s="660"/>
      <c r="DJ19" s="660"/>
      <c r="DK19" s="660"/>
      <c r="DL19" s="660"/>
      <c r="DM19" s="660"/>
      <c r="DN19" s="660"/>
      <c r="DO19" s="660"/>
      <c r="DP19" s="661"/>
      <c r="DQ19" s="668" t="s">
        <v>132</v>
      </c>
      <c r="DR19" s="660"/>
      <c r="DS19" s="660"/>
      <c r="DT19" s="660"/>
      <c r="DU19" s="660"/>
      <c r="DV19" s="660"/>
      <c r="DW19" s="660"/>
      <c r="DX19" s="660"/>
      <c r="DY19" s="660"/>
      <c r="DZ19" s="660"/>
      <c r="EA19" s="660"/>
      <c r="EB19" s="660"/>
      <c r="EC19" s="669"/>
    </row>
    <row r="20" spans="2:133" ht="11.25" customHeight="1" x14ac:dyDescent="0.15">
      <c r="B20" s="656" t="s">
        <v>271</v>
      </c>
      <c r="C20" s="657"/>
      <c r="D20" s="657"/>
      <c r="E20" s="657"/>
      <c r="F20" s="657"/>
      <c r="G20" s="657"/>
      <c r="H20" s="657"/>
      <c r="I20" s="657"/>
      <c r="J20" s="657"/>
      <c r="K20" s="657"/>
      <c r="L20" s="657"/>
      <c r="M20" s="657"/>
      <c r="N20" s="657"/>
      <c r="O20" s="657"/>
      <c r="P20" s="657"/>
      <c r="Q20" s="658"/>
      <c r="R20" s="659">
        <v>1746817</v>
      </c>
      <c r="S20" s="660"/>
      <c r="T20" s="660"/>
      <c r="U20" s="660"/>
      <c r="V20" s="660"/>
      <c r="W20" s="660"/>
      <c r="X20" s="660"/>
      <c r="Y20" s="661"/>
      <c r="Z20" s="662">
        <v>3.1</v>
      </c>
      <c r="AA20" s="662"/>
      <c r="AB20" s="662"/>
      <c r="AC20" s="662"/>
      <c r="AD20" s="663" t="s">
        <v>132</v>
      </c>
      <c r="AE20" s="663"/>
      <c r="AF20" s="663"/>
      <c r="AG20" s="663"/>
      <c r="AH20" s="663"/>
      <c r="AI20" s="663"/>
      <c r="AJ20" s="663"/>
      <c r="AK20" s="663"/>
      <c r="AL20" s="664" t="s">
        <v>174</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v>109442</v>
      </c>
      <c r="BH20" s="660"/>
      <c r="BI20" s="660"/>
      <c r="BJ20" s="660"/>
      <c r="BK20" s="660"/>
      <c r="BL20" s="660"/>
      <c r="BM20" s="660"/>
      <c r="BN20" s="661"/>
      <c r="BO20" s="662">
        <v>1.4</v>
      </c>
      <c r="BP20" s="662"/>
      <c r="BQ20" s="662"/>
      <c r="BR20" s="662"/>
      <c r="BS20" s="668" t="s">
        <v>132</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53115978</v>
      </c>
      <c r="CS20" s="660"/>
      <c r="CT20" s="660"/>
      <c r="CU20" s="660"/>
      <c r="CV20" s="660"/>
      <c r="CW20" s="660"/>
      <c r="CX20" s="660"/>
      <c r="CY20" s="661"/>
      <c r="CZ20" s="662">
        <v>100</v>
      </c>
      <c r="DA20" s="662"/>
      <c r="DB20" s="662"/>
      <c r="DC20" s="662"/>
      <c r="DD20" s="668">
        <v>8905027</v>
      </c>
      <c r="DE20" s="660"/>
      <c r="DF20" s="660"/>
      <c r="DG20" s="660"/>
      <c r="DH20" s="660"/>
      <c r="DI20" s="660"/>
      <c r="DJ20" s="660"/>
      <c r="DK20" s="660"/>
      <c r="DL20" s="660"/>
      <c r="DM20" s="660"/>
      <c r="DN20" s="660"/>
      <c r="DO20" s="660"/>
      <c r="DP20" s="661"/>
      <c r="DQ20" s="668">
        <v>31793717</v>
      </c>
      <c r="DR20" s="660"/>
      <c r="DS20" s="660"/>
      <c r="DT20" s="660"/>
      <c r="DU20" s="660"/>
      <c r="DV20" s="660"/>
      <c r="DW20" s="660"/>
      <c r="DX20" s="660"/>
      <c r="DY20" s="660"/>
      <c r="DZ20" s="660"/>
      <c r="EA20" s="660"/>
      <c r="EB20" s="660"/>
      <c r="EC20" s="669"/>
    </row>
    <row r="21" spans="2:133" ht="11.25" customHeight="1" x14ac:dyDescent="0.15">
      <c r="B21" s="656" t="s">
        <v>274</v>
      </c>
      <c r="C21" s="657"/>
      <c r="D21" s="657"/>
      <c r="E21" s="657"/>
      <c r="F21" s="657"/>
      <c r="G21" s="657"/>
      <c r="H21" s="657"/>
      <c r="I21" s="657"/>
      <c r="J21" s="657"/>
      <c r="K21" s="657"/>
      <c r="L21" s="657"/>
      <c r="M21" s="657"/>
      <c r="N21" s="657"/>
      <c r="O21" s="657"/>
      <c r="P21" s="657"/>
      <c r="Q21" s="658"/>
      <c r="R21" s="659">
        <v>38022</v>
      </c>
      <c r="S21" s="660"/>
      <c r="T21" s="660"/>
      <c r="U21" s="660"/>
      <c r="V21" s="660"/>
      <c r="W21" s="660"/>
      <c r="X21" s="660"/>
      <c r="Y21" s="661"/>
      <c r="Z21" s="662">
        <v>0.1</v>
      </c>
      <c r="AA21" s="662"/>
      <c r="AB21" s="662"/>
      <c r="AC21" s="662"/>
      <c r="AD21" s="663" t="s">
        <v>225</v>
      </c>
      <c r="AE21" s="663"/>
      <c r="AF21" s="663"/>
      <c r="AG21" s="663"/>
      <c r="AH21" s="663"/>
      <c r="AI21" s="663"/>
      <c r="AJ21" s="663"/>
      <c r="AK21" s="663"/>
      <c r="AL21" s="664" t="s">
        <v>225</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v>6583</v>
      </c>
      <c r="BH21" s="660"/>
      <c r="BI21" s="660"/>
      <c r="BJ21" s="660"/>
      <c r="BK21" s="660"/>
      <c r="BL21" s="660"/>
      <c r="BM21" s="660"/>
      <c r="BN21" s="661"/>
      <c r="BO21" s="662">
        <v>0.1</v>
      </c>
      <c r="BP21" s="662"/>
      <c r="BQ21" s="662"/>
      <c r="BR21" s="662"/>
      <c r="BS21" s="668" t="s">
        <v>174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276</v>
      </c>
      <c r="C22" s="657"/>
      <c r="D22" s="657"/>
      <c r="E22" s="657"/>
      <c r="F22" s="657"/>
      <c r="G22" s="657"/>
      <c r="H22" s="657"/>
      <c r="I22" s="657"/>
      <c r="J22" s="657"/>
      <c r="K22" s="657"/>
      <c r="L22" s="657"/>
      <c r="M22" s="657"/>
      <c r="N22" s="657"/>
      <c r="O22" s="657"/>
      <c r="P22" s="657"/>
      <c r="Q22" s="658"/>
      <c r="R22" s="659">
        <v>29147599</v>
      </c>
      <c r="S22" s="660"/>
      <c r="T22" s="660"/>
      <c r="U22" s="660"/>
      <c r="V22" s="660"/>
      <c r="W22" s="660"/>
      <c r="X22" s="660"/>
      <c r="Y22" s="661"/>
      <c r="Z22" s="662">
        <v>52.4</v>
      </c>
      <c r="AA22" s="662"/>
      <c r="AB22" s="662"/>
      <c r="AC22" s="662"/>
      <c r="AD22" s="663">
        <v>27259901</v>
      </c>
      <c r="AE22" s="663"/>
      <c r="AF22" s="663"/>
      <c r="AG22" s="663"/>
      <c r="AH22" s="663"/>
      <c r="AI22" s="663"/>
      <c r="AJ22" s="663"/>
      <c r="AK22" s="663"/>
      <c r="AL22" s="664">
        <v>99.7</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225</v>
      </c>
      <c r="BH22" s="660"/>
      <c r="BI22" s="660"/>
      <c r="BJ22" s="660"/>
      <c r="BK22" s="660"/>
      <c r="BL22" s="660"/>
      <c r="BM22" s="660"/>
      <c r="BN22" s="661"/>
      <c r="BO22" s="662" t="s">
        <v>132</v>
      </c>
      <c r="BP22" s="662"/>
      <c r="BQ22" s="662"/>
      <c r="BR22" s="662"/>
      <c r="BS22" s="668" t="s">
        <v>174</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279</v>
      </c>
      <c r="C23" s="657"/>
      <c r="D23" s="657"/>
      <c r="E23" s="657"/>
      <c r="F23" s="657"/>
      <c r="G23" s="657"/>
      <c r="H23" s="657"/>
      <c r="I23" s="657"/>
      <c r="J23" s="657"/>
      <c r="K23" s="657"/>
      <c r="L23" s="657"/>
      <c r="M23" s="657"/>
      <c r="N23" s="657"/>
      <c r="O23" s="657"/>
      <c r="P23" s="657"/>
      <c r="Q23" s="658"/>
      <c r="R23" s="659">
        <v>9970</v>
      </c>
      <c r="S23" s="660"/>
      <c r="T23" s="660"/>
      <c r="U23" s="660"/>
      <c r="V23" s="660"/>
      <c r="W23" s="660"/>
      <c r="X23" s="660"/>
      <c r="Y23" s="661"/>
      <c r="Z23" s="662">
        <v>0</v>
      </c>
      <c r="AA23" s="662"/>
      <c r="AB23" s="662"/>
      <c r="AC23" s="662"/>
      <c r="AD23" s="663">
        <v>9970</v>
      </c>
      <c r="AE23" s="663"/>
      <c r="AF23" s="663"/>
      <c r="AG23" s="663"/>
      <c r="AH23" s="663"/>
      <c r="AI23" s="663"/>
      <c r="AJ23" s="663"/>
      <c r="AK23" s="663"/>
      <c r="AL23" s="664">
        <v>0</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v>102859</v>
      </c>
      <c r="BH23" s="660"/>
      <c r="BI23" s="660"/>
      <c r="BJ23" s="660"/>
      <c r="BK23" s="660"/>
      <c r="BL23" s="660"/>
      <c r="BM23" s="660"/>
      <c r="BN23" s="661"/>
      <c r="BO23" s="662">
        <v>1.3</v>
      </c>
      <c r="BP23" s="662"/>
      <c r="BQ23" s="662"/>
      <c r="BR23" s="662"/>
      <c r="BS23" s="668" t="s">
        <v>225</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x14ac:dyDescent="0.15">
      <c r="B24" s="656" t="s">
        <v>286</v>
      </c>
      <c r="C24" s="657"/>
      <c r="D24" s="657"/>
      <c r="E24" s="657"/>
      <c r="F24" s="657"/>
      <c r="G24" s="657"/>
      <c r="H24" s="657"/>
      <c r="I24" s="657"/>
      <c r="J24" s="657"/>
      <c r="K24" s="657"/>
      <c r="L24" s="657"/>
      <c r="M24" s="657"/>
      <c r="N24" s="657"/>
      <c r="O24" s="657"/>
      <c r="P24" s="657"/>
      <c r="Q24" s="658"/>
      <c r="R24" s="659">
        <v>575620</v>
      </c>
      <c r="S24" s="660"/>
      <c r="T24" s="660"/>
      <c r="U24" s="660"/>
      <c r="V24" s="660"/>
      <c r="W24" s="660"/>
      <c r="X24" s="660"/>
      <c r="Y24" s="661"/>
      <c r="Z24" s="662">
        <v>1</v>
      </c>
      <c r="AA24" s="662"/>
      <c r="AB24" s="662"/>
      <c r="AC24" s="662"/>
      <c r="AD24" s="663" t="s">
        <v>225</v>
      </c>
      <c r="AE24" s="663"/>
      <c r="AF24" s="663"/>
      <c r="AG24" s="663"/>
      <c r="AH24" s="663"/>
      <c r="AI24" s="663"/>
      <c r="AJ24" s="663"/>
      <c r="AK24" s="663"/>
      <c r="AL24" s="664" t="s">
        <v>225</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132</v>
      </c>
      <c r="BH24" s="660"/>
      <c r="BI24" s="660"/>
      <c r="BJ24" s="660"/>
      <c r="BK24" s="660"/>
      <c r="BL24" s="660"/>
      <c r="BM24" s="660"/>
      <c r="BN24" s="661"/>
      <c r="BO24" s="662" t="s">
        <v>132</v>
      </c>
      <c r="BP24" s="662"/>
      <c r="BQ24" s="662"/>
      <c r="BR24" s="662"/>
      <c r="BS24" s="668" t="s">
        <v>132</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21974474</v>
      </c>
      <c r="CS24" s="649"/>
      <c r="CT24" s="649"/>
      <c r="CU24" s="649"/>
      <c r="CV24" s="649"/>
      <c r="CW24" s="649"/>
      <c r="CX24" s="649"/>
      <c r="CY24" s="650"/>
      <c r="CZ24" s="653">
        <v>41.4</v>
      </c>
      <c r="DA24" s="654"/>
      <c r="DB24" s="654"/>
      <c r="DC24" s="673"/>
      <c r="DD24" s="692">
        <v>15189102</v>
      </c>
      <c r="DE24" s="649"/>
      <c r="DF24" s="649"/>
      <c r="DG24" s="649"/>
      <c r="DH24" s="649"/>
      <c r="DI24" s="649"/>
      <c r="DJ24" s="649"/>
      <c r="DK24" s="650"/>
      <c r="DL24" s="692">
        <v>15133217</v>
      </c>
      <c r="DM24" s="649"/>
      <c r="DN24" s="649"/>
      <c r="DO24" s="649"/>
      <c r="DP24" s="649"/>
      <c r="DQ24" s="649"/>
      <c r="DR24" s="649"/>
      <c r="DS24" s="649"/>
      <c r="DT24" s="649"/>
      <c r="DU24" s="649"/>
      <c r="DV24" s="650"/>
      <c r="DW24" s="653">
        <v>52.9</v>
      </c>
      <c r="DX24" s="654"/>
      <c r="DY24" s="654"/>
      <c r="DZ24" s="654"/>
      <c r="EA24" s="654"/>
      <c r="EB24" s="654"/>
      <c r="EC24" s="655"/>
    </row>
    <row r="25" spans="2:133" ht="11.25" customHeight="1" x14ac:dyDescent="0.15">
      <c r="B25" s="656" t="s">
        <v>289</v>
      </c>
      <c r="C25" s="657"/>
      <c r="D25" s="657"/>
      <c r="E25" s="657"/>
      <c r="F25" s="657"/>
      <c r="G25" s="657"/>
      <c r="H25" s="657"/>
      <c r="I25" s="657"/>
      <c r="J25" s="657"/>
      <c r="K25" s="657"/>
      <c r="L25" s="657"/>
      <c r="M25" s="657"/>
      <c r="N25" s="657"/>
      <c r="O25" s="657"/>
      <c r="P25" s="657"/>
      <c r="Q25" s="658"/>
      <c r="R25" s="659">
        <v>812860</v>
      </c>
      <c r="S25" s="660"/>
      <c r="T25" s="660"/>
      <c r="U25" s="660"/>
      <c r="V25" s="660"/>
      <c r="W25" s="660"/>
      <c r="X25" s="660"/>
      <c r="Y25" s="661"/>
      <c r="Z25" s="662">
        <v>1.5</v>
      </c>
      <c r="AA25" s="662"/>
      <c r="AB25" s="662"/>
      <c r="AC25" s="662"/>
      <c r="AD25" s="663">
        <v>17805</v>
      </c>
      <c r="AE25" s="663"/>
      <c r="AF25" s="663"/>
      <c r="AG25" s="663"/>
      <c r="AH25" s="663"/>
      <c r="AI25" s="663"/>
      <c r="AJ25" s="663"/>
      <c r="AK25" s="663"/>
      <c r="AL25" s="664">
        <v>0.1</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225</v>
      </c>
      <c r="BH25" s="660"/>
      <c r="BI25" s="660"/>
      <c r="BJ25" s="660"/>
      <c r="BK25" s="660"/>
      <c r="BL25" s="660"/>
      <c r="BM25" s="660"/>
      <c r="BN25" s="661"/>
      <c r="BO25" s="662" t="s">
        <v>132</v>
      </c>
      <c r="BP25" s="662"/>
      <c r="BQ25" s="662"/>
      <c r="BR25" s="662"/>
      <c r="BS25" s="668" t="s">
        <v>132</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7597128</v>
      </c>
      <c r="CS25" s="695"/>
      <c r="CT25" s="695"/>
      <c r="CU25" s="695"/>
      <c r="CV25" s="695"/>
      <c r="CW25" s="695"/>
      <c r="CX25" s="695"/>
      <c r="CY25" s="696"/>
      <c r="CZ25" s="664">
        <v>14.3</v>
      </c>
      <c r="DA25" s="693"/>
      <c r="DB25" s="693"/>
      <c r="DC25" s="697"/>
      <c r="DD25" s="668">
        <v>6731468</v>
      </c>
      <c r="DE25" s="695"/>
      <c r="DF25" s="695"/>
      <c r="DG25" s="695"/>
      <c r="DH25" s="695"/>
      <c r="DI25" s="695"/>
      <c r="DJ25" s="695"/>
      <c r="DK25" s="696"/>
      <c r="DL25" s="668">
        <v>6681114</v>
      </c>
      <c r="DM25" s="695"/>
      <c r="DN25" s="695"/>
      <c r="DO25" s="695"/>
      <c r="DP25" s="695"/>
      <c r="DQ25" s="695"/>
      <c r="DR25" s="695"/>
      <c r="DS25" s="695"/>
      <c r="DT25" s="695"/>
      <c r="DU25" s="695"/>
      <c r="DV25" s="696"/>
      <c r="DW25" s="664">
        <v>23.4</v>
      </c>
      <c r="DX25" s="693"/>
      <c r="DY25" s="693"/>
      <c r="DZ25" s="693"/>
      <c r="EA25" s="693"/>
      <c r="EB25" s="693"/>
      <c r="EC25" s="694"/>
    </row>
    <row r="26" spans="2:133" ht="11.25" customHeight="1" x14ac:dyDescent="0.15">
      <c r="B26" s="656" t="s">
        <v>292</v>
      </c>
      <c r="C26" s="657"/>
      <c r="D26" s="657"/>
      <c r="E26" s="657"/>
      <c r="F26" s="657"/>
      <c r="G26" s="657"/>
      <c r="H26" s="657"/>
      <c r="I26" s="657"/>
      <c r="J26" s="657"/>
      <c r="K26" s="657"/>
      <c r="L26" s="657"/>
      <c r="M26" s="657"/>
      <c r="N26" s="657"/>
      <c r="O26" s="657"/>
      <c r="P26" s="657"/>
      <c r="Q26" s="658"/>
      <c r="R26" s="659">
        <v>155950</v>
      </c>
      <c r="S26" s="660"/>
      <c r="T26" s="660"/>
      <c r="U26" s="660"/>
      <c r="V26" s="660"/>
      <c r="W26" s="660"/>
      <c r="X26" s="660"/>
      <c r="Y26" s="661"/>
      <c r="Z26" s="662">
        <v>0.3</v>
      </c>
      <c r="AA26" s="662"/>
      <c r="AB26" s="662"/>
      <c r="AC26" s="662"/>
      <c r="AD26" s="663" t="s">
        <v>132</v>
      </c>
      <c r="AE26" s="663"/>
      <c r="AF26" s="663"/>
      <c r="AG26" s="663"/>
      <c r="AH26" s="663"/>
      <c r="AI26" s="663"/>
      <c r="AJ26" s="663"/>
      <c r="AK26" s="663"/>
      <c r="AL26" s="664" t="s">
        <v>132</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225</v>
      </c>
      <c r="BH26" s="660"/>
      <c r="BI26" s="660"/>
      <c r="BJ26" s="660"/>
      <c r="BK26" s="660"/>
      <c r="BL26" s="660"/>
      <c r="BM26" s="660"/>
      <c r="BN26" s="661"/>
      <c r="BO26" s="662" t="s">
        <v>132</v>
      </c>
      <c r="BP26" s="662"/>
      <c r="BQ26" s="662"/>
      <c r="BR26" s="662"/>
      <c r="BS26" s="668" t="s">
        <v>132</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5313826</v>
      </c>
      <c r="CS26" s="660"/>
      <c r="CT26" s="660"/>
      <c r="CU26" s="660"/>
      <c r="CV26" s="660"/>
      <c r="CW26" s="660"/>
      <c r="CX26" s="660"/>
      <c r="CY26" s="661"/>
      <c r="CZ26" s="664">
        <v>10</v>
      </c>
      <c r="DA26" s="693"/>
      <c r="DB26" s="693"/>
      <c r="DC26" s="697"/>
      <c r="DD26" s="668">
        <v>4567007</v>
      </c>
      <c r="DE26" s="660"/>
      <c r="DF26" s="660"/>
      <c r="DG26" s="660"/>
      <c r="DH26" s="660"/>
      <c r="DI26" s="660"/>
      <c r="DJ26" s="660"/>
      <c r="DK26" s="661"/>
      <c r="DL26" s="668" t="s">
        <v>132</v>
      </c>
      <c r="DM26" s="660"/>
      <c r="DN26" s="660"/>
      <c r="DO26" s="660"/>
      <c r="DP26" s="660"/>
      <c r="DQ26" s="660"/>
      <c r="DR26" s="660"/>
      <c r="DS26" s="660"/>
      <c r="DT26" s="660"/>
      <c r="DU26" s="660"/>
      <c r="DV26" s="661"/>
      <c r="DW26" s="664" t="s">
        <v>132</v>
      </c>
      <c r="DX26" s="693"/>
      <c r="DY26" s="693"/>
      <c r="DZ26" s="693"/>
      <c r="EA26" s="693"/>
      <c r="EB26" s="693"/>
      <c r="EC26" s="694"/>
    </row>
    <row r="27" spans="2:133" ht="11.25" customHeight="1" x14ac:dyDescent="0.15">
      <c r="B27" s="656" t="s">
        <v>295</v>
      </c>
      <c r="C27" s="657"/>
      <c r="D27" s="657"/>
      <c r="E27" s="657"/>
      <c r="F27" s="657"/>
      <c r="G27" s="657"/>
      <c r="H27" s="657"/>
      <c r="I27" s="657"/>
      <c r="J27" s="657"/>
      <c r="K27" s="657"/>
      <c r="L27" s="657"/>
      <c r="M27" s="657"/>
      <c r="N27" s="657"/>
      <c r="O27" s="657"/>
      <c r="P27" s="657"/>
      <c r="Q27" s="658"/>
      <c r="R27" s="659">
        <v>5618768</v>
      </c>
      <c r="S27" s="660"/>
      <c r="T27" s="660"/>
      <c r="U27" s="660"/>
      <c r="V27" s="660"/>
      <c r="W27" s="660"/>
      <c r="X27" s="660"/>
      <c r="Y27" s="661"/>
      <c r="Z27" s="662">
        <v>10.1</v>
      </c>
      <c r="AA27" s="662"/>
      <c r="AB27" s="662"/>
      <c r="AC27" s="662"/>
      <c r="AD27" s="663" t="s">
        <v>132</v>
      </c>
      <c r="AE27" s="663"/>
      <c r="AF27" s="663"/>
      <c r="AG27" s="663"/>
      <c r="AH27" s="663"/>
      <c r="AI27" s="663"/>
      <c r="AJ27" s="663"/>
      <c r="AK27" s="663"/>
      <c r="AL27" s="664" t="s">
        <v>132</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7914946</v>
      </c>
      <c r="BH27" s="660"/>
      <c r="BI27" s="660"/>
      <c r="BJ27" s="660"/>
      <c r="BK27" s="660"/>
      <c r="BL27" s="660"/>
      <c r="BM27" s="660"/>
      <c r="BN27" s="661"/>
      <c r="BO27" s="662">
        <v>100</v>
      </c>
      <c r="BP27" s="662"/>
      <c r="BQ27" s="662"/>
      <c r="BR27" s="662"/>
      <c r="BS27" s="668" t="s">
        <v>132</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8053971</v>
      </c>
      <c r="CS27" s="695"/>
      <c r="CT27" s="695"/>
      <c r="CU27" s="695"/>
      <c r="CV27" s="695"/>
      <c r="CW27" s="695"/>
      <c r="CX27" s="695"/>
      <c r="CY27" s="696"/>
      <c r="CZ27" s="664">
        <v>15.2</v>
      </c>
      <c r="DA27" s="693"/>
      <c r="DB27" s="693"/>
      <c r="DC27" s="697"/>
      <c r="DD27" s="668">
        <v>2248906</v>
      </c>
      <c r="DE27" s="695"/>
      <c r="DF27" s="695"/>
      <c r="DG27" s="695"/>
      <c r="DH27" s="695"/>
      <c r="DI27" s="695"/>
      <c r="DJ27" s="695"/>
      <c r="DK27" s="696"/>
      <c r="DL27" s="668">
        <v>2243375</v>
      </c>
      <c r="DM27" s="695"/>
      <c r="DN27" s="695"/>
      <c r="DO27" s="695"/>
      <c r="DP27" s="695"/>
      <c r="DQ27" s="695"/>
      <c r="DR27" s="695"/>
      <c r="DS27" s="695"/>
      <c r="DT27" s="695"/>
      <c r="DU27" s="695"/>
      <c r="DV27" s="696"/>
      <c r="DW27" s="664">
        <v>7.8</v>
      </c>
      <c r="DX27" s="693"/>
      <c r="DY27" s="693"/>
      <c r="DZ27" s="693"/>
      <c r="EA27" s="693"/>
      <c r="EB27" s="693"/>
      <c r="EC27" s="694"/>
    </row>
    <row r="28" spans="2:133" ht="11.25" customHeight="1" x14ac:dyDescent="0.15">
      <c r="B28" s="701" t="s">
        <v>298</v>
      </c>
      <c r="C28" s="702"/>
      <c r="D28" s="702"/>
      <c r="E28" s="702"/>
      <c r="F28" s="702"/>
      <c r="G28" s="702"/>
      <c r="H28" s="702"/>
      <c r="I28" s="702"/>
      <c r="J28" s="702"/>
      <c r="K28" s="702"/>
      <c r="L28" s="702"/>
      <c r="M28" s="702"/>
      <c r="N28" s="702"/>
      <c r="O28" s="702"/>
      <c r="P28" s="702"/>
      <c r="Q28" s="703"/>
      <c r="R28" s="659" t="s">
        <v>132</v>
      </c>
      <c r="S28" s="660"/>
      <c r="T28" s="660"/>
      <c r="U28" s="660"/>
      <c r="V28" s="660"/>
      <c r="W28" s="660"/>
      <c r="X28" s="660"/>
      <c r="Y28" s="661"/>
      <c r="Z28" s="662" t="s">
        <v>225</v>
      </c>
      <c r="AA28" s="662"/>
      <c r="AB28" s="662"/>
      <c r="AC28" s="662"/>
      <c r="AD28" s="663" t="s">
        <v>174</v>
      </c>
      <c r="AE28" s="663"/>
      <c r="AF28" s="663"/>
      <c r="AG28" s="663"/>
      <c r="AH28" s="663"/>
      <c r="AI28" s="663"/>
      <c r="AJ28" s="663"/>
      <c r="AK28" s="663"/>
      <c r="AL28" s="664" t="s">
        <v>225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6323375</v>
      </c>
      <c r="CS28" s="660"/>
      <c r="CT28" s="660"/>
      <c r="CU28" s="660"/>
      <c r="CV28" s="660"/>
      <c r="CW28" s="660"/>
      <c r="CX28" s="660"/>
      <c r="CY28" s="661"/>
      <c r="CZ28" s="664">
        <v>11.9</v>
      </c>
      <c r="DA28" s="693"/>
      <c r="DB28" s="693"/>
      <c r="DC28" s="697"/>
      <c r="DD28" s="668">
        <v>6208728</v>
      </c>
      <c r="DE28" s="660"/>
      <c r="DF28" s="660"/>
      <c r="DG28" s="660"/>
      <c r="DH28" s="660"/>
      <c r="DI28" s="660"/>
      <c r="DJ28" s="660"/>
      <c r="DK28" s="661"/>
      <c r="DL28" s="668">
        <v>6208728</v>
      </c>
      <c r="DM28" s="660"/>
      <c r="DN28" s="660"/>
      <c r="DO28" s="660"/>
      <c r="DP28" s="660"/>
      <c r="DQ28" s="660"/>
      <c r="DR28" s="660"/>
      <c r="DS28" s="660"/>
      <c r="DT28" s="660"/>
      <c r="DU28" s="660"/>
      <c r="DV28" s="661"/>
      <c r="DW28" s="664">
        <v>21.7</v>
      </c>
      <c r="DX28" s="693"/>
      <c r="DY28" s="693"/>
      <c r="DZ28" s="693"/>
      <c r="EA28" s="693"/>
      <c r="EB28" s="693"/>
      <c r="EC28" s="694"/>
    </row>
    <row r="29" spans="2:133" ht="11.25" customHeight="1" x14ac:dyDescent="0.15">
      <c r="B29" s="656" t="s">
        <v>300</v>
      </c>
      <c r="C29" s="657"/>
      <c r="D29" s="657"/>
      <c r="E29" s="657"/>
      <c r="F29" s="657"/>
      <c r="G29" s="657"/>
      <c r="H29" s="657"/>
      <c r="I29" s="657"/>
      <c r="J29" s="657"/>
      <c r="K29" s="657"/>
      <c r="L29" s="657"/>
      <c r="M29" s="657"/>
      <c r="N29" s="657"/>
      <c r="O29" s="657"/>
      <c r="P29" s="657"/>
      <c r="Q29" s="658"/>
      <c r="R29" s="659">
        <v>3918957</v>
      </c>
      <c r="S29" s="660"/>
      <c r="T29" s="660"/>
      <c r="U29" s="660"/>
      <c r="V29" s="660"/>
      <c r="W29" s="660"/>
      <c r="X29" s="660"/>
      <c r="Y29" s="661"/>
      <c r="Z29" s="662">
        <v>7</v>
      </c>
      <c r="AA29" s="662"/>
      <c r="AB29" s="662"/>
      <c r="AC29" s="662"/>
      <c r="AD29" s="663" t="s">
        <v>132</v>
      </c>
      <c r="AE29" s="663"/>
      <c r="AF29" s="663"/>
      <c r="AG29" s="663"/>
      <c r="AH29" s="663"/>
      <c r="AI29" s="663"/>
      <c r="AJ29" s="663"/>
      <c r="AK29" s="663"/>
      <c r="AL29" s="664" t="s">
        <v>132</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63</v>
      </c>
      <c r="CG29" s="675"/>
      <c r="CH29" s="675"/>
      <c r="CI29" s="675"/>
      <c r="CJ29" s="675"/>
      <c r="CK29" s="675"/>
      <c r="CL29" s="675"/>
      <c r="CM29" s="675"/>
      <c r="CN29" s="675"/>
      <c r="CO29" s="675"/>
      <c r="CP29" s="675"/>
      <c r="CQ29" s="676"/>
      <c r="CR29" s="659">
        <v>6322973</v>
      </c>
      <c r="CS29" s="695"/>
      <c r="CT29" s="695"/>
      <c r="CU29" s="695"/>
      <c r="CV29" s="695"/>
      <c r="CW29" s="695"/>
      <c r="CX29" s="695"/>
      <c r="CY29" s="696"/>
      <c r="CZ29" s="664">
        <v>11.9</v>
      </c>
      <c r="DA29" s="693"/>
      <c r="DB29" s="693"/>
      <c r="DC29" s="697"/>
      <c r="DD29" s="668">
        <v>6208326</v>
      </c>
      <c r="DE29" s="695"/>
      <c r="DF29" s="695"/>
      <c r="DG29" s="695"/>
      <c r="DH29" s="695"/>
      <c r="DI29" s="695"/>
      <c r="DJ29" s="695"/>
      <c r="DK29" s="696"/>
      <c r="DL29" s="668">
        <v>6208326</v>
      </c>
      <c r="DM29" s="695"/>
      <c r="DN29" s="695"/>
      <c r="DO29" s="695"/>
      <c r="DP29" s="695"/>
      <c r="DQ29" s="695"/>
      <c r="DR29" s="695"/>
      <c r="DS29" s="695"/>
      <c r="DT29" s="695"/>
      <c r="DU29" s="695"/>
      <c r="DV29" s="696"/>
      <c r="DW29" s="664">
        <v>21.7</v>
      </c>
      <c r="DX29" s="693"/>
      <c r="DY29" s="693"/>
      <c r="DZ29" s="693"/>
      <c r="EA29" s="693"/>
      <c r="EB29" s="693"/>
      <c r="EC29" s="694"/>
    </row>
    <row r="30" spans="2:133" ht="11.25" customHeight="1" x14ac:dyDescent="0.15">
      <c r="B30" s="656" t="s">
        <v>304</v>
      </c>
      <c r="C30" s="657"/>
      <c r="D30" s="657"/>
      <c r="E30" s="657"/>
      <c r="F30" s="657"/>
      <c r="G30" s="657"/>
      <c r="H30" s="657"/>
      <c r="I30" s="657"/>
      <c r="J30" s="657"/>
      <c r="K30" s="657"/>
      <c r="L30" s="657"/>
      <c r="M30" s="657"/>
      <c r="N30" s="657"/>
      <c r="O30" s="657"/>
      <c r="P30" s="657"/>
      <c r="Q30" s="658"/>
      <c r="R30" s="659">
        <v>146775</v>
      </c>
      <c r="S30" s="660"/>
      <c r="T30" s="660"/>
      <c r="U30" s="660"/>
      <c r="V30" s="660"/>
      <c r="W30" s="660"/>
      <c r="X30" s="660"/>
      <c r="Y30" s="661"/>
      <c r="Z30" s="662">
        <v>0.3</v>
      </c>
      <c r="AA30" s="662"/>
      <c r="AB30" s="662"/>
      <c r="AC30" s="662"/>
      <c r="AD30" s="663">
        <v>42623</v>
      </c>
      <c r="AE30" s="663"/>
      <c r="AF30" s="663"/>
      <c r="AG30" s="663"/>
      <c r="AH30" s="663"/>
      <c r="AI30" s="663"/>
      <c r="AJ30" s="663"/>
      <c r="AK30" s="663"/>
      <c r="AL30" s="664">
        <v>0.2</v>
      </c>
      <c r="AM30" s="665"/>
      <c r="AN30" s="665"/>
      <c r="AO30" s="666"/>
      <c r="AP30" s="707" t="s">
        <v>305</v>
      </c>
      <c r="AQ30" s="708"/>
      <c r="AR30" s="708"/>
      <c r="AS30" s="708"/>
      <c r="AT30" s="713" t="s">
        <v>306</v>
      </c>
      <c r="AU30" s="210"/>
      <c r="AV30" s="210"/>
      <c r="AW30" s="210"/>
      <c r="AX30" s="645" t="s">
        <v>182</v>
      </c>
      <c r="AY30" s="646"/>
      <c r="AZ30" s="646"/>
      <c r="BA30" s="646"/>
      <c r="BB30" s="646"/>
      <c r="BC30" s="646"/>
      <c r="BD30" s="646"/>
      <c r="BE30" s="646"/>
      <c r="BF30" s="647"/>
      <c r="BG30" s="719">
        <v>98.8</v>
      </c>
      <c r="BH30" s="720"/>
      <c r="BI30" s="720"/>
      <c r="BJ30" s="720"/>
      <c r="BK30" s="720"/>
      <c r="BL30" s="720"/>
      <c r="BM30" s="654">
        <v>96.5</v>
      </c>
      <c r="BN30" s="720"/>
      <c r="BO30" s="720"/>
      <c r="BP30" s="720"/>
      <c r="BQ30" s="721"/>
      <c r="BR30" s="719">
        <v>98.7</v>
      </c>
      <c r="BS30" s="720"/>
      <c r="BT30" s="720"/>
      <c r="BU30" s="720"/>
      <c r="BV30" s="720"/>
      <c r="BW30" s="720"/>
      <c r="BX30" s="654">
        <v>96.1</v>
      </c>
      <c r="BY30" s="720"/>
      <c r="BZ30" s="720"/>
      <c r="CA30" s="720"/>
      <c r="CB30" s="721"/>
      <c r="CD30" s="724"/>
      <c r="CE30" s="725"/>
      <c r="CF30" s="674" t="s">
        <v>307</v>
      </c>
      <c r="CG30" s="675"/>
      <c r="CH30" s="675"/>
      <c r="CI30" s="675"/>
      <c r="CJ30" s="675"/>
      <c r="CK30" s="675"/>
      <c r="CL30" s="675"/>
      <c r="CM30" s="675"/>
      <c r="CN30" s="675"/>
      <c r="CO30" s="675"/>
      <c r="CP30" s="675"/>
      <c r="CQ30" s="676"/>
      <c r="CR30" s="659">
        <v>5773548</v>
      </c>
      <c r="CS30" s="660"/>
      <c r="CT30" s="660"/>
      <c r="CU30" s="660"/>
      <c r="CV30" s="660"/>
      <c r="CW30" s="660"/>
      <c r="CX30" s="660"/>
      <c r="CY30" s="661"/>
      <c r="CZ30" s="664">
        <v>10.9</v>
      </c>
      <c r="DA30" s="693"/>
      <c r="DB30" s="693"/>
      <c r="DC30" s="697"/>
      <c r="DD30" s="668">
        <v>5659560</v>
      </c>
      <c r="DE30" s="660"/>
      <c r="DF30" s="660"/>
      <c r="DG30" s="660"/>
      <c r="DH30" s="660"/>
      <c r="DI30" s="660"/>
      <c r="DJ30" s="660"/>
      <c r="DK30" s="661"/>
      <c r="DL30" s="668">
        <v>5659560</v>
      </c>
      <c r="DM30" s="660"/>
      <c r="DN30" s="660"/>
      <c r="DO30" s="660"/>
      <c r="DP30" s="660"/>
      <c r="DQ30" s="660"/>
      <c r="DR30" s="660"/>
      <c r="DS30" s="660"/>
      <c r="DT30" s="660"/>
      <c r="DU30" s="660"/>
      <c r="DV30" s="661"/>
      <c r="DW30" s="664">
        <v>19.8</v>
      </c>
      <c r="DX30" s="693"/>
      <c r="DY30" s="693"/>
      <c r="DZ30" s="693"/>
      <c r="EA30" s="693"/>
      <c r="EB30" s="693"/>
      <c r="EC30" s="694"/>
    </row>
    <row r="31" spans="2:133" ht="11.25" customHeight="1" x14ac:dyDescent="0.15">
      <c r="B31" s="656" t="s">
        <v>308</v>
      </c>
      <c r="C31" s="657"/>
      <c r="D31" s="657"/>
      <c r="E31" s="657"/>
      <c r="F31" s="657"/>
      <c r="G31" s="657"/>
      <c r="H31" s="657"/>
      <c r="I31" s="657"/>
      <c r="J31" s="657"/>
      <c r="K31" s="657"/>
      <c r="L31" s="657"/>
      <c r="M31" s="657"/>
      <c r="N31" s="657"/>
      <c r="O31" s="657"/>
      <c r="P31" s="657"/>
      <c r="Q31" s="658"/>
      <c r="R31" s="659">
        <v>88461</v>
      </c>
      <c r="S31" s="660"/>
      <c r="T31" s="660"/>
      <c r="U31" s="660"/>
      <c r="V31" s="660"/>
      <c r="W31" s="660"/>
      <c r="X31" s="660"/>
      <c r="Y31" s="661"/>
      <c r="Z31" s="662">
        <v>0.2</v>
      </c>
      <c r="AA31" s="662"/>
      <c r="AB31" s="662"/>
      <c r="AC31" s="662"/>
      <c r="AD31" s="663" t="s">
        <v>225</v>
      </c>
      <c r="AE31" s="663"/>
      <c r="AF31" s="663"/>
      <c r="AG31" s="663"/>
      <c r="AH31" s="663"/>
      <c r="AI31" s="663"/>
      <c r="AJ31" s="663"/>
      <c r="AK31" s="663"/>
      <c r="AL31" s="664" t="s">
        <v>225</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99.1</v>
      </c>
      <c r="BH31" s="695"/>
      <c r="BI31" s="695"/>
      <c r="BJ31" s="695"/>
      <c r="BK31" s="695"/>
      <c r="BL31" s="695"/>
      <c r="BM31" s="665">
        <v>96.9</v>
      </c>
      <c r="BN31" s="717"/>
      <c r="BO31" s="717"/>
      <c r="BP31" s="717"/>
      <c r="BQ31" s="718"/>
      <c r="BR31" s="716">
        <v>99.2</v>
      </c>
      <c r="BS31" s="695"/>
      <c r="BT31" s="695"/>
      <c r="BU31" s="695"/>
      <c r="BV31" s="695"/>
      <c r="BW31" s="695"/>
      <c r="BX31" s="665">
        <v>96.6</v>
      </c>
      <c r="BY31" s="717"/>
      <c r="BZ31" s="717"/>
      <c r="CA31" s="717"/>
      <c r="CB31" s="718"/>
      <c r="CD31" s="724"/>
      <c r="CE31" s="725"/>
      <c r="CF31" s="674" t="s">
        <v>311</v>
      </c>
      <c r="CG31" s="675"/>
      <c r="CH31" s="675"/>
      <c r="CI31" s="675"/>
      <c r="CJ31" s="675"/>
      <c r="CK31" s="675"/>
      <c r="CL31" s="675"/>
      <c r="CM31" s="675"/>
      <c r="CN31" s="675"/>
      <c r="CO31" s="675"/>
      <c r="CP31" s="675"/>
      <c r="CQ31" s="676"/>
      <c r="CR31" s="659">
        <v>549425</v>
      </c>
      <c r="CS31" s="695"/>
      <c r="CT31" s="695"/>
      <c r="CU31" s="695"/>
      <c r="CV31" s="695"/>
      <c r="CW31" s="695"/>
      <c r="CX31" s="695"/>
      <c r="CY31" s="696"/>
      <c r="CZ31" s="664">
        <v>1</v>
      </c>
      <c r="DA31" s="693"/>
      <c r="DB31" s="693"/>
      <c r="DC31" s="697"/>
      <c r="DD31" s="668">
        <v>548766</v>
      </c>
      <c r="DE31" s="695"/>
      <c r="DF31" s="695"/>
      <c r="DG31" s="695"/>
      <c r="DH31" s="695"/>
      <c r="DI31" s="695"/>
      <c r="DJ31" s="695"/>
      <c r="DK31" s="696"/>
      <c r="DL31" s="668">
        <v>548766</v>
      </c>
      <c r="DM31" s="695"/>
      <c r="DN31" s="695"/>
      <c r="DO31" s="695"/>
      <c r="DP31" s="695"/>
      <c r="DQ31" s="695"/>
      <c r="DR31" s="695"/>
      <c r="DS31" s="695"/>
      <c r="DT31" s="695"/>
      <c r="DU31" s="695"/>
      <c r="DV31" s="696"/>
      <c r="DW31" s="664">
        <v>1.9</v>
      </c>
      <c r="DX31" s="693"/>
      <c r="DY31" s="693"/>
      <c r="DZ31" s="693"/>
      <c r="EA31" s="693"/>
      <c r="EB31" s="693"/>
      <c r="EC31" s="694"/>
    </row>
    <row r="32" spans="2:133" ht="11.25" customHeight="1" x14ac:dyDescent="0.15">
      <c r="B32" s="656" t="s">
        <v>312</v>
      </c>
      <c r="C32" s="657"/>
      <c r="D32" s="657"/>
      <c r="E32" s="657"/>
      <c r="F32" s="657"/>
      <c r="G32" s="657"/>
      <c r="H32" s="657"/>
      <c r="I32" s="657"/>
      <c r="J32" s="657"/>
      <c r="K32" s="657"/>
      <c r="L32" s="657"/>
      <c r="M32" s="657"/>
      <c r="N32" s="657"/>
      <c r="O32" s="657"/>
      <c r="P32" s="657"/>
      <c r="Q32" s="658"/>
      <c r="R32" s="659">
        <v>3454194</v>
      </c>
      <c r="S32" s="660"/>
      <c r="T32" s="660"/>
      <c r="U32" s="660"/>
      <c r="V32" s="660"/>
      <c r="W32" s="660"/>
      <c r="X32" s="660"/>
      <c r="Y32" s="661"/>
      <c r="Z32" s="662">
        <v>6.2</v>
      </c>
      <c r="AA32" s="662"/>
      <c r="AB32" s="662"/>
      <c r="AC32" s="662"/>
      <c r="AD32" s="663" t="s">
        <v>132</v>
      </c>
      <c r="AE32" s="663"/>
      <c r="AF32" s="663"/>
      <c r="AG32" s="663"/>
      <c r="AH32" s="663"/>
      <c r="AI32" s="663"/>
      <c r="AJ32" s="663"/>
      <c r="AK32" s="663"/>
      <c r="AL32" s="664" t="s">
        <v>132</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98.3</v>
      </c>
      <c r="BH32" s="729"/>
      <c r="BI32" s="729"/>
      <c r="BJ32" s="729"/>
      <c r="BK32" s="729"/>
      <c r="BL32" s="729"/>
      <c r="BM32" s="730">
        <v>95.6</v>
      </c>
      <c r="BN32" s="729"/>
      <c r="BO32" s="729"/>
      <c r="BP32" s="729"/>
      <c r="BQ32" s="731"/>
      <c r="BR32" s="728">
        <v>98.2</v>
      </c>
      <c r="BS32" s="729"/>
      <c r="BT32" s="729"/>
      <c r="BU32" s="729"/>
      <c r="BV32" s="729"/>
      <c r="BW32" s="729"/>
      <c r="BX32" s="730">
        <v>95.1</v>
      </c>
      <c r="BY32" s="729"/>
      <c r="BZ32" s="729"/>
      <c r="CA32" s="729"/>
      <c r="CB32" s="731"/>
      <c r="CD32" s="726"/>
      <c r="CE32" s="727"/>
      <c r="CF32" s="674" t="s">
        <v>314</v>
      </c>
      <c r="CG32" s="675"/>
      <c r="CH32" s="675"/>
      <c r="CI32" s="675"/>
      <c r="CJ32" s="675"/>
      <c r="CK32" s="675"/>
      <c r="CL32" s="675"/>
      <c r="CM32" s="675"/>
      <c r="CN32" s="675"/>
      <c r="CO32" s="675"/>
      <c r="CP32" s="675"/>
      <c r="CQ32" s="676"/>
      <c r="CR32" s="659">
        <v>402</v>
      </c>
      <c r="CS32" s="660"/>
      <c r="CT32" s="660"/>
      <c r="CU32" s="660"/>
      <c r="CV32" s="660"/>
      <c r="CW32" s="660"/>
      <c r="CX32" s="660"/>
      <c r="CY32" s="661"/>
      <c r="CZ32" s="664">
        <v>0</v>
      </c>
      <c r="DA32" s="693"/>
      <c r="DB32" s="693"/>
      <c r="DC32" s="697"/>
      <c r="DD32" s="668">
        <v>402</v>
      </c>
      <c r="DE32" s="660"/>
      <c r="DF32" s="660"/>
      <c r="DG32" s="660"/>
      <c r="DH32" s="660"/>
      <c r="DI32" s="660"/>
      <c r="DJ32" s="660"/>
      <c r="DK32" s="661"/>
      <c r="DL32" s="668">
        <v>402</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315</v>
      </c>
      <c r="C33" s="657"/>
      <c r="D33" s="657"/>
      <c r="E33" s="657"/>
      <c r="F33" s="657"/>
      <c r="G33" s="657"/>
      <c r="H33" s="657"/>
      <c r="I33" s="657"/>
      <c r="J33" s="657"/>
      <c r="K33" s="657"/>
      <c r="L33" s="657"/>
      <c r="M33" s="657"/>
      <c r="N33" s="657"/>
      <c r="O33" s="657"/>
      <c r="P33" s="657"/>
      <c r="Q33" s="658"/>
      <c r="R33" s="659">
        <v>3555347</v>
      </c>
      <c r="S33" s="660"/>
      <c r="T33" s="660"/>
      <c r="U33" s="660"/>
      <c r="V33" s="660"/>
      <c r="W33" s="660"/>
      <c r="X33" s="660"/>
      <c r="Y33" s="661"/>
      <c r="Z33" s="662">
        <v>6.4</v>
      </c>
      <c r="AA33" s="662"/>
      <c r="AB33" s="662"/>
      <c r="AC33" s="662"/>
      <c r="AD33" s="663" t="s">
        <v>225</v>
      </c>
      <c r="AE33" s="663"/>
      <c r="AF33" s="663"/>
      <c r="AG33" s="663"/>
      <c r="AH33" s="663"/>
      <c r="AI33" s="663"/>
      <c r="AJ33" s="663"/>
      <c r="AK33" s="663"/>
      <c r="AL33" s="664" t="s">
        <v>132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21631028</v>
      </c>
      <c r="CS33" s="695"/>
      <c r="CT33" s="695"/>
      <c r="CU33" s="695"/>
      <c r="CV33" s="695"/>
      <c r="CW33" s="695"/>
      <c r="CX33" s="695"/>
      <c r="CY33" s="696"/>
      <c r="CZ33" s="664">
        <v>40.700000000000003</v>
      </c>
      <c r="DA33" s="693"/>
      <c r="DB33" s="693"/>
      <c r="DC33" s="697"/>
      <c r="DD33" s="668">
        <v>15293137</v>
      </c>
      <c r="DE33" s="695"/>
      <c r="DF33" s="695"/>
      <c r="DG33" s="695"/>
      <c r="DH33" s="695"/>
      <c r="DI33" s="695"/>
      <c r="DJ33" s="695"/>
      <c r="DK33" s="696"/>
      <c r="DL33" s="668">
        <v>11923159</v>
      </c>
      <c r="DM33" s="695"/>
      <c r="DN33" s="695"/>
      <c r="DO33" s="695"/>
      <c r="DP33" s="695"/>
      <c r="DQ33" s="695"/>
      <c r="DR33" s="695"/>
      <c r="DS33" s="695"/>
      <c r="DT33" s="695"/>
      <c r="DU33" s="695"/>
      <c r="DV33" s="696"/>
      <c r="DW33" s="664">
        <v>41.7</v>
      </c>
      <c r="DX33" s="693"/>
      <c r="DY33" s="693"/>
      <c r="DZ33" s="693"/>
      <c r="EA33" s="693"/>
      <c r="EB33" s="693"/>
      <c r="EC33" s="694"/>
    </row>
    <row r="34" spans="2:133" ht="11.25" customHeight="1" x14ac:dyDescent="0.15">
      <c r="B34" s="656" t="s">
        <v>317</v>
      </c>
      <c r="C34" s="657"/>
      <c r="D34" s="657"/>
      <c r="E34" s="657"/>
      <c r="F34" s="657"/>
      <c r="G34" s="657"/>
      <c r="H34" s="657"/>
      <c r="I34" s="657"/>
      <c r="J34" s="657"/>
      <c r="K34" s="657"/>
      <c r="L34" s="657"/>
      <c r="M34" s="657"/>
      <c r="N34" s="657"/>
      <c r="O34" s="657"/>
      <c r="P34" s="657"/>
      <c r="Q34" s="658"/>
      <c r="R34" s="659">
        <v>1000758</v>
      </c>
      <c r="S34" s="660"/>
      <c r="T34" s="660"/>
      <c r="U34" s="660"/>
      <c r="V34" s="660"/>
      <c r="W34" s="660"/>
      <c r="X34" s="660"/>
      <c r="Y34" s="661"/>
      <c r="Z34" s="662">
        <v>1.8</v>
      </c>
      <c r="AA34" s="662"/>
      <c r="AB34" s="662"/>
      <c r="AC34" s="662"/>
      <c r="AD34" s="663">
        <v>9018</v>
      </c>
      <c r="AE34" s="663"/>
      <c r="AF34" s="663"/>
      <c r="AG34" s="663"/>
      <c r="AH34" s="663"/>
      <c r="AI34" s="663"/>
      <c r="AJ34" s="663"/>
      <c r="AK34" s="663"/>
      <c r="AL34" s="664">
        <v>0</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6081248</v>
      </c>
      <c r="CS34" s="660"/>
      <c r="CT34" s="660"/>
      <c r="CU34" s="660"/>
      <c r="CV34" s="660"/>
      <c r="CW34" s="660"/>
      <c r="CX34" s="660"/>
      <c r="CY34" s="661"/>
      <c r="CZ34" s="664">
        <v>11.4</v>
      </c>
      <c r="DA34" s="693"/>
      <c r="DB34" s="693"/>
      <c r="DC34" s="697"/>
      <c r="DD34" s="668">
        <v>4689137</v>
      </c>
      <c r="DE34" s="660"/>
      <c r="DF34" s="660"/>
      <c r="DG34" s="660"/>
      <c r="DH34" s="660"/>
      <c r="DI34" s="660"/>
      <c r="DJ34" s="660"/>
      <c r="DK34" s="661"/>
      <c r="DL34" s="668">
        <v>4428010</v>
      </c>
      <c r="DM34" s="660"/>
      <c r="DN34" s="660"/>
      <c r="DO34" s="660"/>
      <c r="DP34" s="660"/>
      <c r="DQ34" s="660"/>
      <c r="DR34" s="660"/>
      <c r="DS34" s="660"/>
      <c r="DT34" s="660"/>
      <c r="DU34" s="660"/>
      <c r="DV34" s="661"/>
      <c r="DW34" s="664">
        <v>15.5</v>
      </c>
      <c r="DX34" s="693"/>
      <c r="DY34" s="693"/>
      <c r="DZ34" s="693"/>
      <c r="EA34" s="693"/>
      <c r="EB34" s="693"/>
      <c r="EC34" s="694"/>
    </row>
    <row r="35" spans="2:133" ht="11.25" customHeight="1" x14ac:dyDescent="0.15">
      <c r="B35" s="656" t="s">
        <v>321</v>
      </c>
      <c r="C35" s="657"/>
      <c r="D35" s="657"/>
      <c r="E35" s="657"/>
      <c r="F35" s="657"/>
      <c r="G35" s="657"/>
      <c r="H35" s="657"/>
      <c r="I35" s="657"/>
      <c r="J35" s="657"/>
      <c r="K35" s="657"/>
      <c r="L35" s="657"/>
      <c r="M35" s="657"/>
      <c r="N35" s="657"/>
      <c r="O35" s="657"/>
      <c r="P35" s="657"/>
      <c r="Q35" s="658"/>
      <c r="R35" s="659">
        <v>7104200</v>
      </c>
      <c r="S35" s="660"/>
      <c r="T35" s="660"/>
      <c r="U35" s="660"/>
      <c r="V35" s="660"/>
      <c r="W35" s="660"/>
      <c r="X35" s="660"/>
      <c r="Y35" s="661"/>
      <c r="Z35" s="662">
        <v>12.8</v>
      </c>
      <c r="AA35" s="662"/>
      <c r="AB35" s="662"/>
      <c r="AC35" s="662"/>
      <c r="AD35" s="663" t="s">
        <v>132</v>
      </c>
      <c r="AE35" s="663"/>
      <c r="AF35" s="663"/>
      <c r="AG35" s="663"/>
      <c r="AH35" s="663"/>
      <c r="AI35" s="663"/>
      <c r="AJ35" s="663"/>
      <c r="AK35" s="663"/>
      <c r="AL35" s="664" t="s">
        <v>225</v>
      </c>
      <c r="AM35" s="665"/>
      <c r="AN35" s="665"/>
      <c r="AO35" s="666"/>
      <c r="AP35" s="214"/>
      <c r="AQ35" s="732" t="s">
        <v>322</v>
      </c>
      <c r="AR35" s="733"/>
      <c r="AS35" s="733"/>
      <c r="AT35" s="733"/>
      <c r="AU35" s="733"/>
      <c r="AV35" s="733"/>
      <c r="AW35" s="733"/>
      <c r="AX35" s="733"/>
      <c r="AY35" s="734"/>
      <c r="AZ35" s="648">
        <v>6288077</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603287</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1608835</v>
      </c>
      <c r="CS35" s="695"/>
      <c r="CT35" s="695"/>
      <c r="CU35" s="695"/>
      <c r="CV35" s="695"/>
      <c r="CW35" s="695"/>
      <c r="CX35" s="695"/>
      <c r="CY35" s="696"/>
      <c r="CZ35" s="664">
        <v>3</v>
      </c>
      <c r="DA35" s="693"/>
      <c r="DB35" s="693"/>
      <c r="DC35" s="697"/>
      <c r="DD35" s="668">
        <v>1340727</v>
      </c>
      <c r="DE35" s="695"/>
      <c r="DF35" s="695"/>
      <c r="DG35" s="695"/>
      <c r="DH35" s="695"/>
      <c r="DI35" s="695"/>
      <c r="DJ35" s="695"/>
      <c r="DK35" s="696"/>
      <c r="DL35" s="668">
        <v>1013549</v>
      </c>
      <c r="DM35" s="695"/>
      <c r="DN35" s="695"/>
      <c r="DO35" s="695"/>
      <c r="DP35" s="695"/>
      <c r="DQ35" s="695"/>
      <c r="DR35" s="695"/>
      <c r="DS35" s="695"/>
      <c r="DT35" s="695"/>
      <c r="DU35" s="695"/>
      <c r="DV35" s="696"/>
      <c r="DW35" s="664">
        <v>3.5</v>
      </c>
      <c r="DX35" s="693"/>
      <c r="DY35" s="693"/>
      <c r="DZ35" s="693"/>
      <c r="EA35" s="693"/>
      <c r="EB35" s="693"/>
      <c r="EC35" s="694"/>
    </row>
    <row r="36" spans="2:133" ht="11.25" customHeight="1" x14ac:dyDescent="0.15">
      <c r="B36" s="656" t="s">
        <v>325</v>
      </c>
      <c r="C36" s="657"/>
      <c r="D36" s="657"/>
      <c r="E36" s="657"/>
      <c r="F36" s="657"/>
      <c r="G36" s="657"/>
      <c r="H36" s="657"/>
      <c r="I36" s="657"/>
      <c r="J36" s="657"/>
      <c r="K36" s="657"/>
      <c r="L36" s="657"/>
      <c r="M36" s="657"/>
      <c r="N36" s="657"/>
      <c r="O36" s="657"/>
      <c r="P36" s="657"/>
      <c r="Q36" s="658"/>
      <c r="R36" s="659" t="s">
        <v>132</v>
      </c>
      <c r="S36" s="660"/>
      <c r="T36" s="660"/>
      <c r="U36" s="660"/>
      <c r="V36" s="660"/>
      <c r="W36" s="660"/>
      <c r="X36" s="660"/>
      <c r="Y36" s="661"/>
      <c r="Z36" s="662" t="s">
        <v>132</v>
      </c>
      <c r="AA36" s="662"/>
      <c r="AB36" s="662"/>
      <c r="AC36" s="662"/>
      <c r="AD36" s="663" t="s">
        <v>132</v>
      </c>
      <c r="AE36" s="663"/>
      <c r="AF36" s="663"/>
      <c r="AG36" s="663"/>
      <c r="AH36" s="663"/>
      <c r="AI36" s="663"/>
      <c r="AJ36" s="663"/>
      <c r="AK36" s="663"/>
      <c r="AL36" s="664" t="s">
        <v>132</v>
      </c>
      <c r="AM36" s="665"/>
      <c r="AN36" s="665"/>
      <c r="AO36" s="666"/>
      <c r="AQ36" s="736" t="s">
        <v>326</v>
      </c>
      <c r="AR36" s="737"/>
      <c r="AS36" s="737"/>
      <c r="AT36" s="737"/>
      <c r="AU36" s="737"/>
      <c r="AV36" s="737"/>
      <c r="AW36" s="737"/>
      <c r="AX36" s="737"/>
      <c r="AY36" s="738"/>
      <c r="AZ36" s="659">
        <v>2251452</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470351</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3663397</v>
      </c>
      <c r="CS36" s="660"/>
      <c r="CT36" s="660"/>
      <c r="CU36" s="660"/>
      <c r="CV36" s="660"/>
      <c r="CW36" s="660"/>
      <c r="CX36" s="660"/>
      <c r="CY36" s="661"/>
      <c r="CZ36" s="664">
        <v>6.9</v>
      </c>
      <c r="DA36" s="693"/>
      <c r="DB36" s="693"/>
      <c r="DC36" s="697"/>
      <c r="DD36" s="668">
        <v>2470013</v>
      </c>
      <c r="DE36" s="660"/>
      <c r="DF36" s="660"/>
      <c r="DG36" s="660"/>
      <c r="DH36" s="660"/>
      <c r="DI36" s="660"/>
      <c r="DJ36" s="660"/>
      <c r="DK36" s="661"/>
      <c r="DL36" s="668">
        <v>1752703</v>
      </c>
      <c r="DM36" s="660"/>
      <c r="DN36" s="660"/>
      <c r="DO36" s="660"/>
      <c r="DP36" s="660"/>
      <c r="DQ36" s="660"/>
      <c r="DR36" s="660"/>
      <c r="DS36" s="660"/>
      <c r="DT36" s="660"/>
      <c r="DU36" s="660"/>
      <c r="DV36" s="661"/>
      <c r="DW36" s="664">
        <v>6.1</v>
      </c>
      <c r="DX36" s="693"/>
      <c r="DY36" s="693"/>
      <c r="DZ36" s="693"/>
      <c r="EA36" s="693"/>
      <c r="EB36" s="693"/>
      <c r="EC36" s="694"/>
    </row>
    <row r="37" spans="2:133" ht="11.25" customHeight="1" x14ac:dyDescent="0.15">
      <c r="B37" s="656" t="s">
        <v>329</v>
      </c>
      <c r="C37" s="657"/>
      <c r="D37" s="657"/>
      <c r="E37" s="657"/>
      <c r="F37" s="657"/>
      <c r="G37" s="657"/>
      <c r="H37" s="657"/>
      <c r="I37" s="657"/>
      <c r="J37" s="657"/>
      <c r="K37" s="657"/>
      <c r="L37" s="657"/>
      <c r="M37" s="657"/>
      <c r="N37" s="657"/>
      <c r="O37" s="657"/>
      <c r="P37" s="657"/>
      <c r="Q37" s="658"/>
      <c r="R37" s="659">
        <v>1266400</v>
      </c>
      <c r="S37" s="660"/>
      <c r="T37" s="660"/>
      <c r="U37" s="660"/>
      <c r="V37" s="660"/>
      <c r="W37" s="660"/>
      <c r="X37" s="660"/>
      <c r="Y37" s="661"/>
      <c r="Z37" s="662">
        <v>2.2999999999999998</v>
      </c>
      <c r="AA37" s="662"/>
      <c r="AB37" s="662"/>
      <c r="AC37" s="662"/>
      <c r="AD37" s="663" t="s">
        <v>132</v>
      </c>
      <c r="AE37" s="663"/>
      <c r="AF37" s="663"/>
      <c r="AG37" s="663"/>
      <c r="AH37" s="663"/>
      <c r="AI37" s="663"/>
      <c r="AJ37" s="663"/>
      <c r="AK37" s="663"/>
      <c r="AL37" s="664" t="s">
        <v>225</v>
      </c>
      <c r="AM37" s="665"/>
      <c r="AN37" s="665"/>
      <c r="AO37" s="666"/>
      <c r="AQ37" s="736" t="s">
        <v>330</v>
      </c>
      <c r="AR37" s="737"/>
      <c r="AS37" s="737"/>
      <c r="AT37" s="737"/>
      <c r="AU37" s="737"/>
      <c r="AV37" s="737"/>
      <c r="AW37" s="737"/>
      <c r="AX37" s="737"/>
      <c r="AY37" s="738"/>
      <c r="AZ37" s="659">
        <v>587910</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11050</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652360</v>
      </c>
      <c r="CS37" s="695"/>
      <c r="CT37" s="695"/>
      <c r="CU37" s="695"/>
      <c r="CV37" s="695"/>
      <c r="CW37" s="695"/>
      <c r="CX37" s="695"/>
      <c r="CY37" s="696"/>
      <c r="CZ37" s="664">
        <v>1.2</v>
      </c>
      <c r="DA37" s="693"/>
      <c r="DB37" s="693"/>
      <c r="DC37" s="697"/>
      <c r="DD37" s="668">
        <v>621020</v>
      </c>
      <c r="DE37" s="695"/>
      <c r="DF37" s="695"/>
      <c r="DG37" s="695"/>
      <c r="DH37" s="695"/>
      <c r="DI37" s="695"/>
      <c r="DJ37" s="695"/>
      <c r="DK37" s="696"/>
      <c r="DL37" s="668">
        <v>621020</v>
      </c>
      <c r="DM37" s="695"/>
      <c r="DN37" s="695"/>
      <c r="DO37" s="695"/>
      <c r="DP37" s="695"/>
      <c r="DQ37" s="695"/>
      <c r="DR37" s="695"/>
      <c r="DS37" s="695"/>
      <c r="DT37" s="695"/>
      <c r="DU37" s="695"/>
      <c r="DV37" s="696"/>
      <c r="DW37" s="664">
        <v>2.2000000000000002</v>
      </c>
      <c r="DX37" s="693"/>
      <c r="DY37" s="693"/>
      <c r="DZ37" s="693"/>
      <c r="EA37" s="693"/>
      <c r="EB37" s="693"/>
      <c r="EC37" s="694"/>
    </row>
    <row r="38" spans="2:133" ht="11.25" customHeight="1" x14ac:dyDescent="0.15">
      <c r="B38" s="704" t="s">
        <v>333</v>
      </c>
      <c r="C38" s="705"/>
      <c r="D38" s="705"/>
      <c r="E38" s="705"/>
      <c r="F38" s="705"/>
      <c r="G38" s="705"/>
      <c r="H38" s="705"/>
      <c r="I38" s="705"/>
      <c r="J38" s="705"/>
      <c r="K38" s="705"/>
      <c r="L38" s="705"/>
      <c r="M38" s="705"/>
      <c r="N38" s="705"/>
      <c r="O38" s="705"/>
      <c r="P38" s="705"/>
      <c r="Q38" s="706"/>
      <c r="R38" s="739">
        <v>55589459</v>
      </c>
      <c r="S38" s="740"/>
      <c r="T38" s="740"/>
      <c r="U38" s="740"/>
      <c r="V38" s="740"/>
      <c r="W38" s="740"/>
      <c r="X38" s="740"/>
      <c r="Y38" s="741"/>
      <c r="Z38" s="742">
        <v>100</v>
      </c>
      <c r="AA38" s="742"/>
      <c r="AB38" s="742"/>
      <c r="AC38" s="742"/>
      <c r="AD38" s="743">
        <v>27339317</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126474</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17857</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5696706</v>
      </c>
      <c r="CS38" s="660"/>
      <c r="CT38" s="660"/>
      <c r="CU38" s="660"/>
      <c r="CV38" s="660"/>
      <c r="CW38" s="660"/>
      <c r="CX38" s="660"/>
      <c r="CY38" s="661"/>
      <c r="CZ38" s="664">
        <v>10.7</v>
      </c>
      <c r="DA38" s="693"/>
      <c r="DB38" s="693"/>
      <c r="DC38" s="697"/>
      <c r="DD38" s="668">
        <v>5124034</v>
      </c>
      <c r="DE38" s="660"/>
      <c r="DF38" s="660"/>
      <c r="DG38" s="660"/>
      <c r="DH38" s="660"/>
      <c r="DI38" s="660"/>
      <c r="DJ38" s="660"/>
      <c r="DK38" s="661"/>
      <c r="DL38" s="668">
        <v>4728897</v>
      </c>
      <c r="DM38" s="660"/>
      <c r="DN38" s="660"/>
      <c r="DO38" s="660"/>
      <c r="DP38" s="660"/>
      <c r="DQ38" s="660"/>
      <c r="DR38" s="660"/>
      <c r="DS38" s="660"/>
      <c r="DT38" s="660"/>
      <c r="DU38" s="660"/>
      <c r="DV38" s="661"/>
      <c r="DW38" s="664">
        <v>16.5</v>
      </c>
      <c r="DX38" s="693"/>
      <c r="DY38" s="693"/>
      <c r="DZ38" s="693"/>
      <c r="EA38" s="693"/>
      <c r="EB38" s="693"/>
      <c r="EC38" s="694"/>
    </row>
    <row r="39" spans="2:133" ht="11.25" customHeight="1" x14ac:dyDescent="0.15">
      <c r="AQ39" s="736" t="s">
        <v>337</v>
      </c>
      <c r="AR39" s="737"/>
      <c r="AS39" s="737"/>
      <c r="AT39" s="737"/>
      <c r="AU39" s="737"/>
      <c r="AV39" s="737"/>
      <c r="AW39" s="737"/>
      <c r="AX39" s="737"/>
      <c r="AY39" s="738"/>
      <c r="AZ39" s="659">
        <v>9006</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94</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4349950</v>
      </c>
      <c r="CS39" s="695"/>
      <c r="CT39" s="695"/>
      <c r="CU39" s="695"/>
      <c r="CV39" s="695"/>
      <c r="CW39" s="695"/>
      <c r="CX39" s="695"/>
      <c r="CY39" s="696"/>
      <c r="CZ39" s="664">
        <v>8.1999999999999993</v>
      </c>
      <c r="DA39" s="693"/>
      <c r="DB39" s="693"/>
      <c r="DC39" s="697"/>
      <c r="DD39" s="668">
        <v>1638226</v>
      </c>
      <c r="DE39" s="695"/>
      <c r="DF39" s="695"/>
      <c r="DG39" s="695"/>
      <c r="DH39" s="695"/>
      <c r="DI39" s="695"/>
      <c r="DJ39" s="695"/>
      <c r="DK39" s="696"/>
      <c r="DL39" s="668" t="s">
        <v>132</v>
      </c>
      <c r="DM39" s="695"/>
      <c r="DN39" s="695"/>
      <c r="DO39" s="695"/>
      <c r="DP39" s="695"/>
      <c r="DQ39" s="695"/>
      <c r="DR39" s="695"/>
      <c r="DS39" s="695"/>
      <c r="DT39" s="695"/>
      <c r="DU39" s="695"/>
      <c r="DV39" s="696"/>
      <c r="DW39" s="664" t="s">
        <v>132</v>
      </c>
      <c r="DX39" s="693"/>
      <c r="DY39" s="693"/>
      <c r="DZ39" s="693"/>
      <c r="EA39" s="693"/>
      <c r="EB39" s="693"/>
      <c r="EC39" s="694"/>
    </row>
    <row r="40" spans="2:133" ht="11.25" customHeight="1" x14ac:dyDescent="0.15">
      <c r="AQ40" s="736" t="s">
        <v>341</v>
      </c>
      <c r="AR40" s="737"/>
      <c r="AS40" s="737"/>
      <c r="AT40" s="737"/>
      <c r="AU40" s="737"/>
      <c r="AV40" s="737"/>
      <c r="AW40" s="737"/>
      <c r="AX40" s="737"/>
      <c r="AY40" s="738"/>
      <c r="AZ40" s="659">
        <v>686590</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124</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230892</v>
      </c>
      <c r="CS40" s="660"/>
      <c r="CT40" s="660"/>
      <c r="CU40" s="660"/>
      <c r="CV40" s="660"/>
      <c r="CW40" s="660"/>
      <c r="CX40" s="660"/>
      <c r="CY40" s="661"/>
      <c r="CZ40" s="664">
        <v>0.4</v>
      </c>
      <c r="DA40" s="693"/>
      <c r="DB40" s="693"/>
      <c r="DC40" s="697"/>
      <c r="DD40" s="668">
        <v>31000</v>
      </c>
      <c r="DE40" s="660"/>
      <c r="DF40" s="660"/>
      <c r="DG40" s="660"/>
      <c r="DH40" s="660"/>
      <c r="DI40" s="660"/>
      <c r="DJ40" s="660"/>
      <c r="DK40" s="661"/>
      <c r="DL40" s="668" t="s">
        <v>174</v>
      </c>
      <c r="DM40" s="660"/>
      <c r="DN40" s="660"/>
      <c r="DO40" s="660"/>
      <c r="DP40" s="660"/>
      <c r="DQ40" s="660"/>
      <c r="DR40" s="660"/>
      <c r="DS40" s="660"/>
      <c r="DT40" s="660"/>
      <c r="DU40" s="660"/>
      <c r="DV40" s="661"/>
      <c r="DW40" s="664" t="s">
        <v>225</v>
      </c>
      <c r="DX40" s="693"/>
      <c r="DY40" s="693"/>
      <c r="DZ40" s="693"/>
      <c r="EA40" s="693"/>
      <c r="EB40" s="693"/>
      <c r="EC40" s="694"/>
    </row>
    <row r="41" spans="2:133" ht="11.25" customHeight="1" x14ac:dyDescent="0.15">
      <c r="AQ41" s="746" t="s">
        <v>344</v>
      </c>
      <c r="AR41" s="747"/>
      <c r="AS41" s="747"/>
      <c r="AT41" s="747"/>
      <c r="AU41" s="747"/>
      <c r="AV41" s="747"/>
      <c r="AW41" s="747"/>
      <c r="AX41" s="747"/>
      <c r="AY41" s="748"/>
      <c r="AZ41" s="739">
        <v>2626645</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365</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225</v>
      </c>
      <c r="CS41" s="695"/>
      <c r="CT41" s="695"/>
      <c r="CU41" s="695"/>
      <c r="CV41" s="695"/>
      <c r="CW41" s="695"/>
      <c r="CX41" s="695"/>
      <c r="CY41" s="696"/>
      <c r="CZ41" s="664" t="s">
        <v>132</v>
      </c>
      <c r="DA41" s="693"/>
      <c r="DB41" s="693"/>
      <c r="DC41" s="697"/>
      <c r="DD41" s="668" t="s">
        <v>132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9510476</v>
      </c>
      <c r="CS42" s="660"/>
      <c r="CT42" s="660"/>
      <c r="CU42" s="660"/>
      <c r="CV42" s="660"/>
      <c r="CW42" s="660"/>
      <c r="CX42" s="660"/>
      <c r="CY42" s="661"/>
      <c r="CZ42" s="664">
        <v>17.899999999999999</v>
      </c>
      <c r="DA42" s="665"/>
      <c r="DB42" s="665"/>
      <c r="DC42" s="760"/>
      <c r="DD42" s="668">
        <v>1311478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199927</v>
      </c>
      <c r="CS43" s="695"/>
      <c r="CT43" s="695"/>
      <c r="CU43" s="695"/>
      <c r="CV43" s="695"/>
      <c r="CW43" s="695"/>
      <c r="CX43" s="695"/>
      <c r="CY43" s="696"/>
      <c r="CZ43" s="664">
        <v>0.4</v>
      </c>
      <c r="DA43" s="693"/>
      <c r="DB43" s="693"/>
      <c r="DC43" s="697"/>
      <c r="DD43" s="668">
        <v>199927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351</v>
      </c>
      <c r="CD44" s="771" t="s">
        <v>303</v>
      </c>
      <c r="CE44" s="772"/>
      <c r="CF44" s="656" t="s">
        <v>352</v>
      </c>
      <c r="CG44" s="657"/>
      <c r="CH44" s="657"/>
      <c r="CI44" s="657"/>
      <c r="CJ44" s="657"/>
      <c r="CK44" s="657"/>
      <c r="CL44" s="657"/>
      <c r="CM44" s="657"/>
      <c r="CN44" s="657"/>
      <c r="CO44" s="657"/>
      <c r="CP44" s="657"/>
      <c r="CQ44" s="658"/>
      <c r="CR44" s="659">
        <v>8905027</v>
      </c>
      <c r="CS44" s="660"/>
      <c r="CT44" s="660"/>
      <c r="CU44" s="660"/>
      <c r="CV44" s="660"/>
      <c r="CW44" s="660"/>
      <c r="CX44" s="660"/>
      <c r="CY44" s="661"/>
      <c r="CZ44" s="664">
        <v>16.8</v>
      </c>
      <c r="DA44" s="665"/>
      <c r="DB44" s="665"/>
      <c r="DC44" s="760"/>
      <c r="DD44" s="668">
        <v>1133395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353</v>
      </c>
      <c r="CG45" s="657"/>
      <c r="CH45" s="657"/>
      <c r="CI45" s="657"/>
      <c r="CJ45" s="657"/>
      <c r="CK45" s="657"/>
      <c r="CL45" s="657"/>
      <c r="CM45" s="657"/>
      <c r="CN45" s="657"/>
      <c r="CO45" s="657"/>
      <c r="CP45" s="657"/>
      <c r="CQ45" s="658"/>
      <c r="CR45" s="659">
        <v>3059885</v>
      </c>
      <c r="CS45" s="695"/>
      <c r="CT45" s="695"/>
      <c r="CU45" s="695"/>
      <c r="CV45" s="695"/>
      <c r="CW45" s="695"/>
      <c r="CX45" s="695"/>
      <c r="CY45" s="696"/>
      <c r="CZ45" s="664">
        <v>5.8</v>
      </c>
      <c r="DA45" s="693"/>
      <c r="DB45" s="693"/>
      <c r="DC45" s="697"/>
      <c r="DD45" s="668">
        <v>171937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354</v>
      </c>
      <c r="CG46" s="657"/>
      <c r="CH46" s="657"/>
      <c r="CI46" s="657"/>
      <c r="CJ46" s="657"/>
      <c r="CK46" s="657"/>
      <c r="CL46" s="657"/>
      <c r="CM46" s="657"/>
      <c r="CN46" s="657"/>
      <c r="CO46" s="657"/>
      <c r="CP46" s="657"/>
      <c r="CQ46" s="658"/>
      <c r="CR46" s="659">
        <v>5743231</v>
      </c>
      <c r="CS46" s="660"/>
      <c r="CT46" s="660"/>
      <c r="CU46" s="660"/>
      <c r="CV46" s="660"/>
      <c r="CW46" s="660"/>
      <c r="CX46" s="660"/>
      <c r="CY46" s="661"/>
      <c r="CZ46" s="664">
        <v>10.8</v>
      </c>
      <c r="DA46" s="665"/>
      <c r="DB46" s="665"/>
      <c r="DC46" s="760"/>
      <c r="DD46" s="668">
        <v>955785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355</v>
      </c>
      <c r="CG47" s="657"/>
      <c r="CH47" s="657"/>
      <c r="CI47" s="657"/>
      <c r="CJ47" s="657"/>
      <c r="CK47" s="657"/>
      <c r="CL47" s="657"/>
      <c r="CM47" s="657"/>
      <c r="CN47" s="657"/>
      <c r="CO47" s="657"/>
      <c r="CP47" s="657"/>
      <c r="CQ47" s="658"/>
      <c r="CR47" s="659">
        <v>605449</v>
      </c>
      <c r="CS47" s="695"/>
      <c r="CT47" s="695"/>
      <c r="CU47" s="695"/>
      <c r="CV47" s="695"/>
      <c r="CW47" s="695"/>
      <c r="CX47" s="695"/>
      <c r="CY47" s="696"/>
      <c r="CZ47" s="664">
        <v>1.1000000000000001</v>
      </c>
      <c r="DA47" s="693"/>
      <c r="DB47" s="693"/>
      <c r="DC47" s="697"/>
      <c r="DD47" s="668">
        <v>178083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356</v>
      </c>
      <c r="CG48" s="657"/>
      <c r="CH48" s="657"/>
      <c r="CI48" s="657"/>
      <c r="CJ48" s="657"/>
      <c r="CK48" s="657"/>
      <c r="CL48" s="657"/>
      <c r="CM48" s="657"/>
      <c r="CN48" s="657"/>
      <c r="CO48" s="657"/>
      <c r="CP48" s="657"/>
      <c r="CQ48" s="658"/>
      <c r="CR48" s="659" t="s">
        <v>132</v>
      </c>
      <c r="CS48" s="660"/>
      <c r="CT48" s="660"/>
      <c r="CU48" s="660"/>
      <c r="CV48" s="660"/>
      <c r="CW48" s="660"/>
      <c r="CX48" s="660"/>
      <c r="CY48" s="661"/>
      <c r="CZ48" s="664" t="s">
        <v>225</v>
      </c>
      <c r="DA48" s="665"/>
      <c r="DB48" s="665"/>
      <c r="DC48" s="760"/>
      <c r="DD48" s="668" t="s">
        <v>225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357</v>
      </c>
      <c r="CE49" s="705"/>
      <c r="CF49" s="705"/>
      <c r="CG49" s="705"/>
      <c r="CH49" s="705"/>
      <c r="CI49" s="705"/>
      <c r="CJ49" s="705"/>
      <c r="CK49" s="705"/>
      <c r="CL49" s="705"/>
      <c r="CM49" s="705"/>
      <c r="CN49" s="705"/>
      <c r="CO49" s="705"/>
      <c r="CP49" s="705"/>
      <c r="CQ49" s="706"/>
      <c r="CR49" s="739">
        <v>53115978</v>
      </c>
      <c r="CS49" s="729"/>
      <c r="CT49" s="729"/>
      <c r="CU49" s="729"/>
      <c r="CV49" s="729"/>
      <c r="CW49" s="729"/>
      <c r="CX49" s="729"/>
      <c r="CY49" s="761"/>
      <c r="CZ49" s="744">
        <v>100</v>
      </c>
      <c r="DA49" s="762"/>
      <c r="DB49" s="762"/>
      <c r="DC49" s="763"/>
      <c r="DD49" s="764">
        <v>31793717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vSbdDicAjMqSXjJogXQMj3pmANVhw4u3QJqz+zmBV+mDpZnOJRMKYqpNN+gXmBPinvkorzGJ646HKIp0URYWRA==" saltValue="Rmw/I2oe1vzf2uKMxgSQ0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380</v>
      </c>
      <c r="C7" s="792"/>
      <c r="D7" s="792"/>
      <c r="E7" s="792"/>
      <c r="F7" s="792"/>
      <c r="G7" s="792"/>
      <c r="H7" s="792"/>
      <c r="I7" s="792"/>
      <c r="J7" s="792"/>
      <c r="K7" s="792"/>
      <c r="L7" s="792"/>
      <c r="M7" s="792"/>
      <c r="N7" s="792"/>
      <c r="O7" s="792"/>
      <c r="P7" s="793"/>
      <c r="Q7" s="794">
        <v>54933</v>
      </c>
      <c r="R7" s="795"/>
      <c r="S7" s="795"/>
      <c r="T7" s="795"/>
      <c r="U7" s="795"/>
      <c r="V7" s="795">
        <v>52498</v>
      </c>
      <c r="W7" s="795"/>
      <c r="X7" s="795"/>
      <c r="Y7" s="795"/>
      <c r="Z7" s="795"/>
      <c r="AA7" s="795">
        <v>2435</v>
      </c>
      <c r="AB7" s="795"/>
      <c r="AC7" s="795"/>
      <c r="AD7" s="795"/>
      <c r="AE7" s="796"/>
      <c r="AF7" s="797">
        <v>2047</v>
      </c>
      <c r="AG7" s="798"/>
      <c r="AH7" s="798"/>
      <c r="AI7" s="798"/>
      <c r="AJ7" s="799"/>
      <c r="AK7" s="834">
        <v>3451</v>
      </c>
      <c r="AL7" s="835"/>
      <c r="AM7" s="835"/>
      <c r="AN7" s="835"/>
      <c r="AO7" s="835"/>
      <c r="AP7" s="835">
        <v>70468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585</v>
      </c>
      <c r="BS7" s="838" t="s">
        <v>577</v>
      </c>
      <c r="BT7" s="839"/>
      <c r="BU7" s="839"/>
      <c r="BV7" s="839"/>
      <c r="BW7" s="839"/>
      <c r="BX7" s="839"/>
      <c r="BY7" s="839"/>
      <c r="BZ7" s="839"/>
      <c r="CA7" s="839"/>
      <c r="CB7" s="839"/>
      <c r="CC7" s="839"/>
      <c r="CD7" s="839"/>
      <c r="CE7" s="839"/>
      <c r="CF7" s="839"/>
      <c r="CG7" s="840"/>
      <c r="CH7" s="831">
        <v>3</v>
      </c>
      <c r="CI7" s="832"/>
      <c r="CJ7" s="832"/>
      <c r="CK7" s="832"/>
      <c r="CL7" s="833"/>
      <c r="CM7" s="831">
        <v>0</v>
      </c>
      <c r="CN7" s="832"/>
      <c r="CO7" s="832"/>
      <c r="CP7" s="832"/>
      <c r="CQ7" s="833"/>
      <c r="CR7" s="831">
        <v>50</v>
      </c>
      <c r="CS7" s="832"/>
      <c r="CT7" s="832"/>
      <c r="CU7" s="832"/>
      <c r="CV7" s="833"/>
      <c r="CW7" s="831" t="s">
        <v>567</v>
      </c>
      <c r="CX7" s="832"/>
      <c r="CY7" s="832"/>
      <c r="CZ7" s="832"/>
      <c r="DA7" s="833"/>
      <c r="DB7" s="831">
        <v>28</v>
      </c>
      <c r="DC7" s="832"/>
      <c r="DD7" s="832"/>
      <c r="DE7" s="832"/>
      <c r="DF7" s="833"/>
      <c r="DG7" s="831" t="s">
        <v>567</v>
      </c>
      <c r="DH7" s="832"/>
      <c r="DI7" s="832"/>
      <c r="DJ7" s="832"/>
      <c r="DK7" s="833"/>
      <c r="DL7" s="831" t="s">
        <v>567</v>
      </c>
      <c r="DM7" s="832"/>
      <c r="DN7" s="832"/>
      <c r="DO7" s="832"/>
      <c r="DP7" s="833"/>
      <c r="DQ7" s="831">
        <v>3</v>
      </c>
      <c r="DR7" s="832"/>
      <c r="DS7" s="832"/>
      <c r="DT7" s="832"/>
      <c r="DU7" s="833"/>
      <c r="DV7" s="812"/>
      <c r="DW7" s="813"/>
      <c r="DX7" s="813"/>
      <c r="DY7" s="813"/>
      <c r="DZ7" s="814"/>
      <c r="EA7" s="234"/>
    </row>
    <row r="8" spans="1:131" s="235" customFormat="1" ht="26.25" customHeight="1" x14ac:dyDescent="0.15">
      <c r="A8" s="241">
        <v>2</v>
      </c>
      <c r="B8" s="815" t="s">
        <v>381</v>
      </c>
      <c r="C8" s="816"/>
      <c r="D8" s="816"/>
      <c r="E8" s="816"/>
      <c r="F8" s="816"/>
      <c r="G8" s="816"/>
      <c r="H8" s="816"/>
      <c r="I8" s="816"/>
      <c r="J8" s="816"/>
      <c r="K8" s="816"/>
      <c r="L8" s="816"/>
      <c r="M8" s="816"/>
      <c r="N8" s="816"/>
      <c r="O8" s="816"/>
      <c r="P8" s="817"/>
      <c r="Q8" s="818">
        <v>378</v>
      </c>
      <c r="R8" s="819"/>
      <c r="S8" s="819"/>
      <c r="T8" s="819"/>
      <c r="U8" s="819"/>
      <c r="V8" s="819">
        <v>364</v>
      </c>
      <c r="W8" s="819"/>
      <c r="X8" s="819"/>
      <c r="Y8" s="819"/>
      <c r="Z8" s="819"/>
      <c r="AA8" s="819">
        <v>13</v>
      </c>
      <c r="AB8" s="819"/>
      <c r="AC8" s="819"/>
      <c r="AD8" s="819"/>
      <c r="AE8" s="820"/>
      <c r="AF8" s="821">
        <v>13</v>
      </c>
      <c r="AG8" s="822"/>
      <c r="AH8" s="822"/>
      <c r="AI8" s="822"/>
      <c r="AJ8" s="823"/>
      <c r="AK8" s="824">
        <v>153</v>
      </c>
      <c r="AL8" s="825"/>
      <c r="AM8" s="825"/>
      <c r="AN8" s="825"/>
      <c r="AO8" s="825"/>
      <c r="AP8" s="825">
        <v>59</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578</v>
      </c>
      <c r="BT8" s="829"/>
      <c r="BU8" s="829"/>
      <c r="BV8" s="829"/>
      <c r="BW8" s="829"/>
      <c r="BX8" s="829"/>
      <c r="BY8" s="829"/>
      <c r="BZ8" s="829"/>
      <c r="CA8" s="829"/>
      <c r="CB8" s="829"/>
      <c r="CC8" s="829"/>
      <c r="CD8" s="829"/>
      <c r="CE8" s="829"/>
      <c r="CF8" s="829"/>
      <c r="CG8" s="830"/>
      <c r="CH8" s="841">
        <v>-6</v>
      </c>
      <c r="CI8" s="842"/>
      <c r="CJ8" s="842"/>
      <c r="CK8" s="842"/>
      <c r="CL8" s="843"/>
      <c r="CM8" s="841">
        <v>51</v>
      </c>
      <c r="CN8" s="842"/>
      <c r="CO8" s="842"/>
      <c r="CP8" s="842"/>
      <c r="CQ8" s="843"/>
      <c r="CR8" s="841">
        <v>10</v>
      </c>
      <c r="CS8" s="842"/>
      <c r="CT8" s="842"/>
      <c r="CU8" s="842"/>
      <c r="CV8" s="843"/>
      <c r="CW8" s="841" t="s">
        <v>567</v>
      </c>
      <c r="CX8" s="842"/>
      <c r="CY8" s="842"/>
      <c r="CZ8" s="842"/>
      <c r="DA8" s="843"/>
      <c r="DB8" s="841" t="s">
        <v>567</v>
      </c>
      <c r="DC8" s="842"/>
      <c r="DD8" s="842"/>
      <c r="DE8" s="842"/>
      <c r="DF8" s="843"/>
      <c r="DG8" s="841" t="s">
        <v>567</v>
      </c>
      <c r="DH8" s="842"/>
      <c r="DI8" s="842"/>
      <c r="DJ8" s="842"/>
      <c r="DK8" s="843"/>
      <c r="DL8" s="841" t="s">
        <v>567</v>
      </c>
      <c r="DM8" s="842"/>
      <c r="DN8" s="842"/>
      <c r="DO8" s="842"/>
      <c r="DP8" s="843"/>
      <c r="DQ8" s="841" t="s">
        <v>567</v>
      </c>
      <c r="DR8" s="842"/>
      <c r="DS8" s="842"/>
      <c r="DT8" s="842"/>
      <c r="DU8" s="843"/>
      <c r="DV8" s="844"/>
      <c r="DW8" s="845"/>
      <c r="DX8" s="845"/>
      <c r="DY8" s="845"/>
      <c r="DZ8" s="846"/>
      <c r="EA8" s="234"/>
    </row>
    <row r="9" spans="1:131" s="235" customFormat="1" ht="26.25" customHeight="1" x14ac:dyDescent="0.15">
      <c r="A9" s="241">
        <v>3</v>
      </c>
      <c r="B9" s="815" t="s">
        <v>382</v>
      </c>
      <c r="C9" s="816"/>
      <c r="D9" s="816"/>
      <c r="E9" s="816"/>
      <c r="F9" s="816"/>
      <c r="G9" s="816"/>
      <c r="H9" s="816"/>
      <c r="I9" s="816"/>
      <c r="J9" s="816"/>
      <c r="K9" s="816"/>
      <c r="L9" s="816"/>
      <c r="M9" s="816"/>
      <c r="N9" s="816"/>
      <c r="O9" s="816"/>
      <c r="P9" s="817"/>
      <c r="Q9" s="818">
        <v>13</v>
      </c>
      <c r="R9" s="819"/>
      <c r="S9" s="819"/>
      <c r="T9" s="819"/>
      <c r="U9" s="819"/>
      <c r="V9" s="819">
        <v>12</v>
      </c>
      <c r="W9" s="819"/>
      <c r="X9" s="819"/>
      <c r="Y9" s="819"/>
      <c r="Z9" s="819"/>
      <c r="AA9" s="819">
        <v>1</v>
      </c>
      <c r="AB9" s="819"/>
      <c r="AC9" s="819"/>
      <c r="AD9" s="819"/>
      <c r="AE9" s="820"/>
      <c r="AF9" s="821">
        <v>1</v>
      </c>
      <c r="AG9" s="822"/>
      <c r="AH9" s="822"/>
      <c r="AI9" s="822"/>
      <c r="AJ9" s="823"/>
      <c r="AK9" s="824" t="s">
        <v>567</v>
      </c>
      <c r="AL9" s="825"/>
      <c r="AM9" s="825"/>
      <c r="AN9" s="825"/>
      <c r="AO9" s="825"/>
      <c r="AP9" s="825" t="s">
        <v>567</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579</v>
      </c>
      <c r="BT9" s="829"/>
      <c r="BU9" s="829"/>
      <c r="BV9" s="829"/>
      <c r="BW9" s="829"/>
      <c r="BX9" s="829"/>
      <c r="BY9" s="829"/>
      <c r="BZ9" s="829"/>
      <c r="CA9" s="829"/>
      <c r="CB9" s="829"/>
      <c r="CC9" s="829"/>
      <c r="CD9" s="829"/>
      <c r="CE9" s="829"/>
      <c r="CF9" s="829"/>
      <c r="CG9" s="830"/>
      <c r="CH9" s="841">
        <v>-25</v>
      </c>
      <c r="CI9" s="842"/>
      <c r="CJ9" s="842"/>
      <c r="CK9" s="842"/>
      <c r="CL9" s="843"/>
      <c r="CM9" s="841">
        <v>3</v>
      </c>
      <c r="CN9" s="842"/>
      <c r="CO9" s="842"/>
      <c r="CP9" s="842"/>
      <c r="CQ9" s="843"/>
      <c r="CR9" s="841">
        <v>120</v>
      </c>
      <c r="CS9" s="842"/>
      <c r="CT9" s="842"/>
      <c r="CU9" s="842"/>
      <c r="CV9" s="843"/>
      <c r="CW9" s="841">
        <v>14</v>
      </c>
      <c r="CX9" s="842"/>
      <c r="CY9" s="842"/>
      <c r="CZ9" s="842"/>
      <c r="DA9" s="843"/>
      <c r="DB9" s="841" t="s">
        <v>567</v>
      </c>
      <c r="DC9" s="842"/>
      <c r="DD9" s="842"/>
      <c r="DE9" s="842"/>
      <c r="DF9" s="843"/>
      <c r="DG9" s="841" t="s">
        <v>567</v>
      </c>
      <c r="DH9" s="842"/>
      <c r="DI9" s="842"/>
      <c r="DJ9" s="842"/>
      <c r="DK9" s="843"/>
      <c r="DL9" s="841" t="s">
        <v>567</v>
      </c>
      <c r="DM9" s="842"/>
      <c r="DN9" s="842"/>
      <c r="DO9" s="842"/>
      <c r="DP9" s="843"/>
      <c r="DQ9" s="841" t="s">
        <v>567</v>
      </c>
      <c r="DR9" s="842"/>
      <c r="DS9" s="842"/>
      <c r="DT9" s="842"/>
      <c r="DU9" s="843"/>
      <c r="DV9" s="844"/>
      <c r="DW9" s="845"/>
      <c r="DX9" s="845"/>
      <c r="DY9" s="845"/>
      <c r="DZ9" s="846"/>
      <c r="EA9" s="234"/>
    </row>
    <row r="10" spans="1:131" s="235" customFormat="1" ht="26.25" customHeight="1" x14ac:dyDescent="0.15">
      <c r="A10" s="241">
        <v>4</v>
      </c>
      <c r="B10" s="815" t="s">
        <v>383</v>
      </c>
      <c r="C10" s="816"/>
      <c r="D10" s="816"/>
      <c r="E10" s="816"/>
      <c r="F10" s="816"/>
      <c r="G10" s="816"/>
      <c r="H10" s="816"/>
      <c r="I10" s="816"/>
      <c r="J10" s="816"/>
      <c r="K10" s="816"/>
      <c r="L10" s="816"/>
      <c r="M10" s="816"/>
      <c r="N10" s="816"/>
      <c r="O10" s="816"/>
      <c r="P10" s="817"/>
      <c r="Q10" s="818">
        <v>478</v>
      </c>
      <c r="R10" s="819"/>
      <c r="S10" s="819"/>
      <c r="T10" s="819"/>
      <c r="U10" s="819"/>
      <c r="V10" s="819">
        <v>457</v>
      </c>
      <c r="W10" s="819"/>
      <c r="X10" s="819"/>
      <c r="Y10" s="819"/>
      <c r="Z10" s="819"/>
      <c r="AA10" s="819">
        <v>21</v>
      </c>
      <c r="AB10" s="819"/>
      <c r="AC10" s="819"/>
      <c r="AD10" s="819"/>
      <c r="AE10" s="820"/>
      <c r="AF10" s="821">
        <v>21</v>
      </c>
      <c r="AG10" s="822"/>
      <c r="AH10" s="822"/>
      <c r="AI10" s="822"/>
      <c r="AJ10" s="823"/>
      <c r="AK10" s="824">
        <v>113</v>
      </c>
      <c r="AL10" s="825"/>
      <c r="AM10" s="825"/>
      <c r="AN10" s="825"/>
      <c r="AO10" s="825"/>
      <c r="AP10" s="825">
        <v>423</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580</v>
      </c>
      <c r="BT10" s="829"/>
      <c r="BU10" s="829"/>
      <c r="BV10" s="829"/>
      <c r="BW10" s="829"/>
      <c r="BX10" s="829"/>
      <c r="BY10" s="829"/>
      <c r="BZ10" s="829"/>
      <c r="CA10" s="829"/>
      <c r="CB10" s="829"/>
      <c r="CC10" s="829"/>
      <c r="CD10" s="829"/>
      <c r="CE10" s="829"/>
      <c r="CF10" s="829"/>
      <c r="CG10" s="830"/>
      <c r="CH10" s="841">
        <v>0</v>
      </c>
      <c r="CI10" s="842"/>
      <c r="CJ10" s="842"/>
      <c r="CK10" s="842"/>
      <c r="CL10" s="843"/>
      <c r="CM10" s="841">
        <v>39</v>
      </c>
      <c r="CN10" s="842"/>
      <c r="CO10" s="842"/>
      <c r="CP10" s="842"/>
      <c r="CQ10" s="843"/>
      <c r="CR10" s="841">
        <v>17</v>
      </c>
      <c r="CS10" s="842"/>
      <c r="CT10" s="842"/>
      <c r="CU10" s="842"/>
      <c r="CV10" s="843"/>
      <c r="CW10" s="841" t="s">
        <v>567</v>
      </c>
      <c r="CX10" s="842"/>
      <c r="CY10" s="842"/>
      <c r="CZ10" s="842"/>
      <c r="DA10" s="843"/>
      <c r="DB10" s="841" t="s">
        <v>567</v>
      </c>
      <c r="DC10" s="842"/>
      <c r="DD10" s="842"/>
      <c r="DE10" s="842"/>
      <c r="DF10" s="843"/>
      <c r="DG10" s="841" t="s">
        <v>568</v>
      </c>
      <c r="DH10" s="842"/>
      <c r="DI10" s="842"/>
      <c r="DJ10" s="842"/>
      <c r="DK10" s="843"/>
      <c r="DL10" s="841" t="s">
        <v>567</v>
      </c>
      <c r="DM10" s="842"/>
      <c r="DN10" s="842"/>
      <c r="DO10" s="842"/>
      <c r="DP10" s="843"/>
      <c r="DQ10" s="841" t="s">
        <v>567</v>
      </c>
      <c r="DR10" s="842"/>
      <c r="DS10" s="842"/>
      <c r="DT10" s="842"/>
      <c r="DU10" s="843"/>
      <c r="DV10" s="844"/>
      <c r="DW10" s="845"/>
      <c r="DX10" s="845"/>
      <c r="DY10" s="845"/>
      <c r="DZ10" s="846"/>
      <c r="EA10" s="234"/>
    </row>
    <row r="11" spans="1:131" s="235" customFormat="1" ht="26.25" customHeight="1" x14ac:dyDescent="0.15">
      <c r="A11" s="241">
        <v>5</v>
      </c>
      <c r="B11" s="815" t="s">
        <v>384</v>
      </c>
      <c r="C11" s="816"/>
      <c r="D11" s="816"/>
      <c r="E11" s="816"/>
      <c r="F11" s="816"/>
      <c r="G11" s="816"/>
      <c r="H11" s="816"/>
      <c r="I11" s="816"/>
      <c r="J11" s="816"/>
      <c r="K11" s="816"/>
      <c r="L11" s="816"/>
      <c r="M11" s="816"/>
      <c r="N11" s="816"/>
      <c r="O11" s="816"/>
      <c r="P11" s="817"/>
      <c r="Q11" s="818">
        <v>67</v>
      </c>
      <c r="R11" s="819"/>
      <c r="S11" s="819"/>
      <c r="T11" s="819"/>
      <c r="U11" s="819"/>
      <c r="V11" s="819">
        <v>63</v>
      </c>
      <c r="W11" s="819"/>
      <c r="X11" s="819"/>
      <c r="Y11" s="819"/>
      <c r="Z11" s="819"/>
      <c r="AA11" s="819">
        <v>4</v>
      </c>
      <c r="AB11" s="819"/>
      <c r="AC11" s="819"/>
      <c r="AD11" s="819"/>
      <c r="AE11" s="820"/>
      <c r="AF11" s="821">
        <v>4</v>
      </c>
      <c r="AG11" s="822"/>
      <c r="AH11" s="822"/>
      <c r="AI11" s="822"/>
      <c r="AJ11" s="823"/>
      <c r="AK11" s="824">
        <v>3</v>
      </c>
      <c r="AL11" s="825"/>
      <c r="AM11" s="825"/>
      <c r="AN11" s="825"/>
      <c r="AO11" s="825"/>
      <c r="AP11" s="825" t="s">
        <v>567</v>
      </c>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581</v>
      </c>
      <c r="BT11" s="829"/>
      <c r="BU11" s="829"/>
      <c r="BV11" s="829"/>
      <c r="BW11" s="829"/>
      <c r="BX11" s="829"/>
      <c r="BY11" s="829"/>
      <c r="BZ11" s="829"/>
      <c r="CA11" s="829"/>
      <c r="CB11" s="829"/>
      <c r="CC11" s="829"/>
      <c r="CD11" s="829"/>
      <c r="CE11" s="829"/>
      <c r="CF11" s="829"/>
      <c r="CG11" s="830"/>
      <c r="CH11" s="841">
        <v>-5</v>
      </c>
      <c r="CI11" s="842"/>
      <c r="CJ11" s="842"/>
      <c r="CK11" s="842"/>
      <c r="CL11" s="843"/>
      <c r="CM11" s="841">
        <v>41</v>
      </c>
      <c r="CN11" s="842"/>
      <c r="CO11" s="842"/>
      <c r="CP11" s="842"/>
      <c r="CQ11" s="843"/>
      <c r="CR11" s="841">
        <v>90</v>
      </c>
      <c r="CS11" s="842"/>
      <c r="CT11" s="842"/>
      <c r="CU11" s="842"/>
      <c r="CV11" s="843"/>
      <c r="CW11" s="841" t="s">
        <v>567</v>
      </c>
      <c r="CX11" s="842"/>
      <c r="CY11" s="842"/>
      <c r="CZ11" s="842"/>
      <c r="DA11" s="843"/>
      <c r="DB11" s="841" t="s">
        <v>567</v>
      </c>
      <c r="DC11" s="842"/>
      <c r="DD11" s="842"/>
      <c r="DE11" s="842"/>
      <c r="DF11" s="843"/>
      <c r="DG11" s="841" t="s">
        <v>567</v>
      </c>
      <c r="DH11" s="842"/>
      <c r="DI11" s="842"/>
      <c r="DJ11" s="842"/>
      <c r="DK11" s="843"/>
      <c r="DL11" s="841" t="s">
        <v>567</v>
      </c>
      <c r="DM11" s="842"/>
      <c r="DN11" s="842"/>
      <c r="DO11" s="842"/>
      <c r="DP11" s="843"/>
      <c r="DQ11" s="841" t="s">
        <v>567</v>
      </c>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582</v>
      </c>
      <c r="BT12" s="829"/>
      <c r="BU12" s="829"/>
      <c r="BV12" s="829"/>
      <c r="BW12" s="829"/>
      <c r="BX12" s="829"/>
      <c r="BY12" s="829"/>
      <c r="BZ12" s="829"/>
      <c r="CA12" s="829"/>
      <c r="CB12" s="829"/>
      <c r="CC12" s="829"/>
      <c r="CD12" s="829"/>
      <c r="CE12" s="829"/>
      <c r="CF12" s="829"/>
      <c r="CG12" s="830"/>
      <c r="CH12" s="841">
        <v>-4</v>
      </c>
      <c r="CI12" s="842"/>
      <c r="CJ12" s="842"/>
      <c r="CK12" s="842"/>
      <c r="CL12" s="843"/>
      <c r="CM12" s="841">
        <v>64</v>
      </c>
      <c r="CN12" s="842"/>
      <c r="CO12" s="842"/>
      <c r="CP12" s="842"/>
      <c r="CQ12" s="843"/>
      <c r="CR12" s="841">
        <v>44</v>
      </c>
      <c r="CS12" s="842"/>
      <c r="CT12" s="842"/>
      <c r="CU12" s="842"/>
      <c r="CV12" s="843"/>
      <c r="CW12" s="841" t="s">
        <v>567</v>
      </c>
      <c r="CX12" s="842"/>
      <c r="CY12" s="842"/>
      <c r="CZ12" s="842"/>
      <c r="DA12" s="843"/>
      <c r="DB12" s="841" t="s">
        <v>568</v>
      </c>
      <c r="DC12" s="842"/>
      <c r="DD12" s="842"/>
      <c r="DE12" s="842"/>
      <c r="DF12" s="843"/>
      <c r="DG12" s="841" t="s">
        <v>567</v>
      </c>
      <c r="DH12" s="842"/>
      <c r="DI12" s="842"/>
      <c r="DJ12" s="842"/>
      <c r="DK12" s="843"/>
      <c r="DL12" s="841" t="s">
        <v>567</v>
      </c>
      <c r="DM12" s="842"/>
      <c r="DN12" s="842"/>
      <c r="DO12" s="842"/>
      <c r="DP12" s="843"/>
      <c r="DQ12" s="841" t="s">
        <v>567</v>
      </c>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583</v>
      </c>
      <c r="BT13" s="829"/>
      <c r="BU13" s="829"/>
      <c r="BV13" s="829"/>
      <c r="BW13" s="829"/>
      <c r="BX13" s="829"/>
      <c r="BY13" s="829"/>
      <c r="BZ13" s="829"/>
      <c r="CA13" s="829"/>
      <c r="CB13" s="829"/>
      <c r="CC13" s="829"/>
      <c r="CD13" s="829"/>
      <c r="CE13" s="829"/>
      <c r="CF13" s="829"/>
      <c r="CG13" s="830"/>
      <c r="CH13" s="841">
        <v>-17</v>
      </c>
      <c r="CI13" s="842"/>
      <c r="CJ13" s="842"/>
      <c r="CK13" s="842"/>
      <c r="CL13" s="843"/>
      <c r="CM13" s="841">
        <v>12</v>
      </c>
      <c r="CN13" s="842"/>
      <c r="CO13" s="842"/>
      <c r="CP13" s="842"/>
      <c r="CQ13" s="843"/>
      <c r="CR13" s="841">
        <v>85</v>
      </c>
      <c r="CS13" s="842"/>
      <c r="CT13" s="842"/>
      <c r="CU13" s="842"/>
      <c r="CV13" s="843"/>
      <c r="CW13" s="841" t="s">
        <v>567</v>
      </c>
      <c r="CX13" s="842"/>
      <c r="CY13" s="842"/>
      <c r="CZ13" s="842"/>
      <c r="DA13" s="843"/>
      <c r="DB13" s="841" t="s">
        <v>567</v>
      </c>
      <c r="DC13" s="842"/>
      <c r="DD13" s="842"/>
      <c r="DE13" s="842"/>
      <c r="DF13" s="843"/>
      <c r="DG13" s="841" t="s">
        <v>567</v>
      </c>
      <c r="DH13" s="842"/>
      <c r="DI13" s="842"/>
      <c r="DJ13" s="842"/>
      <c r="DK13" s="843"/>
      <c r="DL13" s="841" t="s">
        <v>567</v>
      </c>
      <c r="DM13" s="842"/>
      <c r="DN13" s="842"/>
      <c r="DO13" s="842"/>
      <c r="DP13" s="843"/>
      <c r="DQ13" s="841" t="s">
        <v>567</v>
      </c>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t="s">
        <v>584</v>
      </c>
      <c r="BT14" s="829"/>
      <c r="BU14" s="829"/>
      <c r="BV14" s="829"/>
      <c r="BW14" s="829"/>
      <c r="BX14" s="829"/>
      <c r="BY14" s="829"/>
      <c r="BZ14" s="829"/>
      <c r="CA14" s="829"/>
      <c r="CB14" s="829"/>
      <c r="CC14" s="829"/>
      <c r="CD14" s="829"/>
      <c r="CE14" s="829"/>
      <c r="CF14" s="829"/>
      <c r="CG14" s="830"/>
      <c r="CH14" s="841">
        <v>-100</v>
      </c>
      <c r="CI14" s="842"/>
      <c r="CJ14" s="842"/>
      <c r="CK14" s="842"/>
      <c r="CL14" s="843"/>
      <c r="CM14" s="841">
        <v>25</v>
      </c>
      <c r="CN14" s="842"/>
      <c r="CO14" s="842"/>
      <c r="CP14" s="842"/>
      <c r="CQ14" s="843"/>
      <c r="CR14" s="841">
        <v>25</v>
      </c>
      <c r="CS14" s="842"/>
      <c r="CT14" s="842"/>
      <c r="CU14" s="842"/>
      <c r="CV14" s="843"/>
      <c r="CW14" s="841">
        <v>86</v>
      </c>
      <c r="CX14" s="842"/>
      <c r="CY14" s="842"/>
      <c r="CZ14" s="842"/>
      <c r="DA14" s="843"/>
      <c r="DB14" s="841">
        <v>4</v>
      </c>
      <c r="DC14" s="842"/>
      <c r="DD14" s="842"/>
      <c r="DE14" s="842"/>
      <c r="DF14" s="843"/>
      <c r="DG14" s="841" t="s">
        <v>586</v>
      </c>
      <c r="DH14" s="842"/>
      <c r="DI14" s="842"/>
      <c r="DJ14" s="842"/>
      <c r="DK14" s="843"/>
      <c r="DL14" s="841" t="s">
        <v>586</v>
      </c>
      <c r="DM14" s="842"/>
      <c r="DN14" s="842"/>
      <c r="DO14" s="842"/>
      <c r="DP14" s="843"/>
      <c r="DQ14" s="841" t="s">
        <v>586</v>
      </c>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385</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386</v>
      </c>
      <c r="B23" s="850" t="s">
        <v>387</v>
      </c>
      <c r="C23" s="851"/>
      <c r="D23" s="851"/>
      <c r="E23" s="851"/>
      <c r="F23" s="851"/>
      <c r="G23" s="851"/>
      <c r="H23" s="851"/>
      <c r="I23" s="851"/>
      <c r="J23" s="851"/>
      <c r="K23" s="851"/>
      <c r="L23" s="851"/>
      <c r="M23" s="851"/>
      <c r="N23" s="851"/>
      <c r="O23" s="851"/>
      <c r="P23" s="852"/>
      <c r="Q23" s="853">
        <v>55589</v>
      </c>
      <c r="R23" s="854"/>
      <c r="S23" s="854"/>
      <c r="T23" s="854"/>
      <c r="U23" s="854"/>
      <c r="V23" s="854">
        <v>53116</v>
      </c>
      <c r="W23" s="854"/>
      <c r="X23" s="854"/>
      <c r="Y23" s="854"/>
      <c r="Z23" s="854"/>
      <c r="AA23" s="854">
        <v>2473</v>
      </c>
      <c r="AB23" s="854"/>
      <c r="AC23" s="854"/>
      <c r="AD23" s="854"/>
      <c r="AE23" s="855"/>
      <c r="AF23" s="856">
        <v>2086</v>
      </c>
      <c r="AG23" s="854"/>
      <c r="AH23" s="854"/>
      <c r="AI23" s="854"/>
      <c r="AJ23" s="857"/>
      <c r="AK23" s="858"/>
      <c r="AL23" s="859"/>
      <c r="AM23" s="859"/>
      <c r="AN23" s="859"/>
      <c r="AO23" s="859"/>
      <c r="AP23" s="854">
        <v>70950</v>
      </c>
      <c r="AQ23" s="854"/>
      <c r="AR23" s="854"/>
      <c r="AS23" s="854"/>
      <c r="AT23" s="854"/>
      <c r="AU23" s="860"/>
      <c r="AV23" s="860"/>
      <c r="AW23" s="860"/>
      <c r="AX23" s="860"/>
      <c r="AY23" s="861"/>
      <c r="AZ23" s="869" t="s">
        <v>132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388</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389</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363</v>
      </c>
      <c r="B26" s="801"/>
      <c r="C26" s="801"/>
      <c r="D26" s="801"/>
      <c r="E26" s="801"/>
      <c r="F26" s="801"/>
      <c r="G26" s="801"/>
      <c r="H26" s="801"/>
      <c r="I26" s="801"/>
      <c r="J26" s="801"/>
      <c r="K26" s="801"/>
      <c r="L26" s="801"/>
      <c r="M26" s="801"/>
      <c r="N26" s="801"/>
      <c r="O26" s="801"/>
      <c r="P26" s="802"/>
      <c r="Q26" s="777" t="s">
        <v>390</v>
      </c>
      <c r="R26" s="778"/>
      <c r="S26" s="778"/>
      <c r="T26" s="778"/>
      <c r="U26" s="779"/>
      <c r="V26" s="777" t="s">
        <v>391</v>
      </c>
      <c r="W26" s="778"/>
      <c r="X26" s="778"/>
      <c r="Y26" s="778"/>
      <c r="Z26" s="779"/>
      <c r="AA26" s="777" t="s">
        <v>392</v>
      </c>
      <c r="AB26" s="778"/>
      <c r="AC26" s="778"/>
      <c r="AD26" s="778"/>
      <c r="AE26" s="778"/>
      <c r="AF26" s="872" t="s">
        <v>393</v>
      </c>
      <c r="AG26" s="873"/>
      <c r="AH26" s="873"/>
      <c r="AI26" s="873"/>
      <c r="AJ26" s="874"/>
      <c r="AK26" s="778" t="s">
        <v>394</v>
      </c>
      <c r="AL26" s="778"/>
      <c r="AM26" s="778"/>
      <c r="AN26" s="778"/>
      <c r="AO26" s="779"/>
      <c r="AP26" s="777" t="s">
        <v>395</v>
      </c>
      <c r="AQ26" s="778"/>
      <c r="AR26" s="778"/>
      <c r="AS26" s="778"/>
      <c r="AT26" s="779"/>
      <c r="AU26" s="777" t="s">
        <v>396</v>
      </c>
      <c r="AV26" s="778"/>
      <c r="AW26" s="778"/>
      <c r="AX26" s="778"/>
      <c r="AY26" s="779"/>
      <c r="AZ26" s="777" t="s">
        <v>397</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398</v>
      </c>
      <c r="C28" s="792"/>
      <c r="D28" s="792"/>
      <c r="E28" s="792"/>
      <c r="F28" s="792"/>
      <c r="G28" s="792"/>
      <c r="H28" s="792"/>
      <c r="I28" s="792"/>
      <c r="J28" s="792"/>
      <c r="K28" s="792"/>
      <c r="L28" s="792"/>
      <c r="M28" s="792"/>
      <c r="N28" s="792"/>
      <c r="O28" s="792"/>
      <c r="P28" s="793"/>
      <c r="Q28" s="882">
        <v>10963</v>
      </c>
      <c r="R28" s="883"/>
      <c r="S28" s="883"/>
      <c r="T28" s="883"/>
      <c r="U28" s="883"/>
      <c r="V28" s="883">
        <v>10359</v>
      </c>
      <c r="W28" s="883"/>
      <c r="X28" s="883"/>
      <c r="Y28" s="883"/>
      <c r="Z28" s="883"/>
      <c r="AA28" s="883">
        <v>603</v>
      </c>
      <c r="AB28" s="883"/>
      <c r="AC28" s="883"/>
      <c r="AD28" s="883"/>
      <c r="AE28" s="884"/>
      <c r="AF28" s="885">
        <v>603</v>
      </c>
      <c r="AG28" s="883"/>
      <c r="AH28" s="883"/>
      <c r="AI28" s="883"/>
      <c r="AJ28" s="886"/>
      <c r="AK28" s="887">
        <v>650</v>
      </c>
      <c r="AL28" s="878"/>
      <c r="AM28" s="878"/>
      <c r="AN28" s="878"/>
      <c r="AO28" s="878"/>
      <c r="AP28" s="878" t="s">
        <v>567</v>
      </c>
      <c r="AQ28" s="878"/>
      <c r="AR28" s="878"/>
      <c r="AS28" s="878"/>
      <c r="AT28" s="878"/>
      <c r="AU28" s="878" t="s">
        <v>567</v>
      </c>
      <c r="AV28" s="878"/>
      <c r="AW28" s="878"/>
      <c r="AX28" s="878"/>
      <c r="AY28" s="878"/>
      <c r="AZ28" s="879" t="s">
        <v>567</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399</v>
      </c>
      <c r="C29" s="816"/>
      <c r="D29" s="816"/>
      <c r="E29" s="816"/>
      <c r="F29" s="816"/>
      <c r="G29" s="816"/>
      <c r="H29" s="816"/>
      <c r="I29" s="816"/>
      <c r="J29" s="816"/>
      <c r="K29" s="816"/>
      <c r="L29" s="816"/>
      <c r="M29" s="816"/>
      <c r="N29" s="816"/>
      <c r="O29" s="816"/>
      <c r="P29" s="817"/>
      <c r="Q29" s="818">
        <v>819</v>
      </c>
      <c r="R29" s="819"/>
      <c r="S29" s="819"/>
      <c r="T29" s="819"/>
      <c r="U29" s="819"/>
      <c r="V29" s="819">
        <v>818</v>
      </c>
      <c r="W29" s="819"/>
      <c r="X29" s="819"/>
      <c r="Y29" s="819"/>
      <c r="Z29" s="819"/>
      <c r="AA29" s="819">
        <v>1</v>
      </c>
      <c r="AB29" s="819"/>
      <c r="AC29" s="819"/>
      <c r="AD29" s="819"/>
      <c r="AE29" s="820"/>
      <c r="AF29" s="821">
        <v>1</v>
      </c>
      <c r="AG29" s="822"/>
      <c r="AH29" s="822"/>
      <c r="AI29" s="822"/>
      <c r="AJ29" s="823"/>
      <c r="AK29" s="890">
        <v>286</v>
      </c>
      <c r="AL29" s="891"/>
      <c r="AM29" s="891"/>
      <c r="AN29" s="891"/>
      <c r="AO29" s="891"/>
      <c r="AP29" s="891" t="s">
        <v>567</v>
      </c>
      <c r="AQ29" s="891"/>
      <c r="AR29" s="891"/>
      <c r="AS29" s="891"/>
      <c r="AT29" s="891"/>
      <c r="AU29" s="891" t="s">
        <v>567</v>
      </c>
      <c r="AV29" s="891"/>
      <c r="AW29" s="891"/>
      <c r="AX29" s="891"/>
      <c r="AY29" s="891"/>
      <c r="AZ29" s="892" t="s">
        <v>567</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400</v>
      </c>
      <c r="C30" s="816"/>
      <c r="D30" s="816"/>
      <c r="E30" s="816"/>
      <c r="F30" s="816"/>
      <c r="G30" s="816"/>
      <c r="H30" s="816"/>
      <c r="I30" s="816"/>
      <c r="J30" s="816"/>
      <c r="K30" s="816"/>
      <c r="L30" s="816"/>
      <c r="M30" s="816"/>
      <c r="N30" s="816"/>
      <c r="O30" s="816"/>
      <c r="P30" s="817"/>
      <c r="Q30" s="818" t="s">
        <v>567</v>
      </c>
      <c r="R30" s="819"/>
      <c r="S30" s="819"/>
      <c r="T30" s="819"/>
      <c r="U30" s="819"/>
      <c r="V30" s="819" t="s">
        <v>567</v>
      </c>
      <c r="W30" s="819"/>
      <c r="X30" s="819"/>
      <c r="Y30" s="819"/>
      <c r="Z30" s="819"/>
      <c r="AA30" s="819" t="s">
        <v>567</v>
      </c>
      <c r="AB30" s="819"/>
      <c r="AC30" s="819"/>
      <c r="AD30" s="819"/>
      <c r="AE30" s="820"/>
      <c r="AF30" s="821" t="s">
        <v>401</v>
      </c>
      <c r="AG30" s="822"/>
      <c r="AH30" s="822"/>
      <c r="AI30" s="822"/>
      <c r="AJ30" s="823"/>
      <c r="AK30" s="890">
        <v>12</v>
      </c>
      <c r="AL30" s="891"/>
      <c r="AM30" s="891"/>
      <c r="AN30" s="891"/>
      <c r="AO30" s="891"/>
      <c r="AP30" s="891">
        <v>213</v>
      </c>
      <c r="AQ30" s="891"/>
      <c r="AR30" s="891"/>
      <c r="AS30" s="891"/>
      <c r="AT30" s="891"/>
      <c r="AU30" s="891">
        <v>49</v>
      </c>
      <c r="AV30" s="891"/>
      <c r="AW30" s="891"/>
      <c r="AX30" s="891"/>
      <c r="AY30" s="891"/>
      <c r="AZ30" s="892" t="s">
        <v>568</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402</v>
      </c>
      <c r="C31" s="816"/>
      <c r="D31" s="816"/>
      <c r="E31" s="816"/>
      <c r="F31" s="816"/>
      <c r="G31" s="816"/>
      <c r="H31" s="816"/>
      <c r="I31" s="816"/>
      <c r="J31" s="816"/>
      <c r="K31" s="816"/>
      <c r="L31" s="816"/>
      <c r="M31" s="816"/>
      <c r="N31" s="816"/>
      <c r="O31" s="816"/>
      <c r="P31" s="817"/>
      <c r="Q31" s="818">
        <v>2658</v>
      </c>
      <c r="R31" s="819"/>
      <c r="S31" s="819"/>
      <c r="T31" s="819"/>
      <c r="U31" s="819"/>
      <c r="V31" s="819">
        <v>2302</v>
      </c>
      <c r="W31" s="819"/>
      <c r="X31" s="819"/>
      <c r="Y31" s="819"/>
      <c r="Z31" s="819"/>
      <c r="AA31" s="819">
        <v>357</v>
      </c>
      <c r="AB31" s="819"/>
      <c r="AC31" s="819"/>
      <c r="AD31" s="819"/>
      <c r="AE31" s="820"/>
      <c r="AF31" s="821">
        <v>1713</v>
      </c>
      <c r="AG31" s="822"/>
      <c r="AH31" s="822"/>
      <c r="AI31" s="822"/>
      <c r="AJ31" s="823"/>
      <c r="AK31" s="890">
        <v>588</v>
      </c>
      <c r="AL31" s="891"/>
      <c r="AM31" s="891"/>
      <c r="AN31" s="891"/>
      <c r="AO31" s="891"/>
      <c r="AP31" s="891">
        <v>16823</v>
      </c>
      <c r="AQ31" s="891"/>
      <c r="AR31" s="891"/>
      <c r="AS31" s="891"/>
      <c r="AT31" s="891"/>
      <c r="AU31" s="891">
        <v>5299</v>
      </c>
      <c r="AV31" s="891"/>
      <c r="AW31" s="891"/>
      <c r="AX31" s="891"/>
      <c r="AY31" s="891"/>
      <c r="AZ31" s="892" t="s">
        <v>567</v>
      </c>
      <c r="BA31" s="892"/>
      <c r="BB31" s="892"/>
      <c r="BC31" s="892"/>
      <c r="BD31" s="892"/>
      <c r="BE31" s="888" t="s">
        <v>403</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404</v>
      </c>
      <c r="C32" s="816"/>
      <c r="D32" s="816"/>
      <c r="E32" s="816"/>
      <c r="F32" s="816"/>
      <c r="G32" s="816"/>
      <c r="H32" s="816"/>
      <c r="I32" s="816"/>
      <c r="J32" s="816"/>
      <c r="K32" s="816"/>
      <c r="L32" s="816"/>
      <c r="M32" s="816"/>
      <c r="N32" s="816"/>
      <c r="O32" s="816"/>
      <c r="P32" s="817"/>
      <c r="Q32" s="818">
        <v>1143</v>
      </c>
      <c r="R32" s="819"/>
      <c r="S32" s="819"/>
      <c r="T32" s="819"/>
      <c r="U32" s="819"/>
      <c r="V32" s="819">
        <v>991</v>
      </c>
      <c r="W32" s="819"/>
      <c r="X32" s="819"/>
      <c r="Y32" s="819"/>
      <c r="Z32" s="819"/>
      <c r="AA32" s="819">
        <v>152</v>
      </c>
      <c r="AB32" s="819"/>
      <c r="AC32" s="819"/>
      <c r="AD32" s="819"/>
      <c r="AE32" s="820"/>
      <c r="AF32" s="821">
        <v>71</v>
      </c>
      <c r="AG32" s="822"/>
      <c r="AH32" s="822"/>
      <c r="AI32" s="822"/>
      <c r="AJ32" s="823"/>
      <c r="AK32" s="890">
        <v>3</v>
      </c>
      <c r="AL32" s="891"/>
      <c r="AM32" s="891"/>
      <c r="AN32" s="891"/>
      <c r="AO32" s="891"/>
      <c r="AP32" s="891">
        <v>2258</v>
      </c>
      <c r="AQ32" s="891"/>
      <c r="AR32" s="891"/>
      <c r="AS32" s="891"/>
      <c r="AT32" s="891"/>
      <c r="AU32" s="891">
        <v>9</v>
      </c>
      <c r="AV32" s="891"/>
      <c r="AW32" s="891"/>
      <c r="AX32" s="891"/>
      <c r="AY32" s="891"/>
      <c r="AZ32" s="892" t="s">
        <v>567</v>
      </c>
      <c r="BA32" s="892"/>
      <c r="BB32" s="892"/>
      <c r="BC32" s="892"/>
      <c r="BD32" s="892"/>
      <c r="BE32" s="888" t="s">
        <v>405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406</v>
      </c>
      <c r="C33" s="816"/>
      <c r="D33" s="816"/>
      <c r="E33" s="816"/>
      <c r="F33" s="816"/>
      <c r="G33" s="816"/>
      <c r="H33" s="816"/>
      <c r="I33" s="816"/>
      <c r="J33" s="816"/>
      <c r="K33" s="816"/>
      <c r="L33" s="816"/>
      <c r="M33" s="816"/>
      <c r="N33" s="816"/>
      <c r="O33" s="816"/>
      <c r="P33" s="817"/>
      <c r="Q33" s="818">
        <v>3281</v>
      </c>
      <c r="R33" s="819"/>
      <c r="S33" s="819"/>
      <c r="T33" s="819"/>
      <c r="U33" s="819"/>
      <c r="V33" s="819">
        <v>3248</v>
      </c>
      <c r="W33" s="819"/>
      <c r="X33" s="819"/>
      <c r="Y33" s="819"/>
      <c r="Z33" s="819"/>
      <c r="AA33" s="819">
        <v>32</v>
      </c>
      <c r="AB33" s="819"/>
      <c r="AC33" s="819"/>
      <c r="AD33" s="819"/>
      <c r="AE33" s="820"/>
      <c r="AF33" s="821">
        <v>32</v>
      </c>
      <c r="AG33" s="822"/>
      <c r="AH33" s="822"/>
      <c r="AI33" s="822"/>
      <c r="AJ33" s="823"/>
      <c r="AK33" s="890">
        <v>1167</v>
      </c>
      <c r="AL33" s="891"/>
      <c r="AM33" s="891"/>
      <c r="AN33" s="891"/>
      <c r="AO33" s="891"/>
      <c r="AP33" s="891">
        <v>18562</v>
      </c>
      <c r="AQ33" s="891"/>
      <c r="AR33" s="891"/>
      <c r="AS33" s="891"/>
      <c r="AT33" s="891"/>
      <c r="AU33" s="891">
        <v>15703</v>
      </c>
      <c r="AV33" s="891"/>
      <c r="AW33" s="891"/>
      <c r="AX33" s="891"/>
      <c r="AY33" s="891"/>
      <c r="AZ33" s="892" t="s">
        <v>567</v>
      </c>
      <c r="BA33" s="892"/>
      <c r="BB33" s="892"/>
      <c r="BC33" s="892"/>
      <c r="BD33" s="892"/>
      <c r="BE33" s="888" t="s">
        <v>407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408</v>
      </c>
      <c r="C34" s="816"/>
      <c r="D34" s="816"/>
      <c r="E34" s="816"/>
      <c r="F34" s="816"/>
      <c r="G34" s="816"/>
      <c r="H34" s="816"/>
      <c r="I34" s="816"/>
      <c r="J34" s="816"/>
      <c r="K34" s="816"/>
      <c r="L34" s="816"/>
      <c r="M34" s="816"/>
      <c r="N34" s="816"/>
      <c r="O34" s="816"/>
      <c r="P34" s="817"/>
      <c r="Q34" s="818">
        <v>2196</v>
      </c>
      <c r="R34" s="819"/>
      <c r="S34" s="819"/>
      <c r="T34" s="819"/>
      <c r="U34" s="819"/>
      <c r="V34" s="819">
        <v>2181</v>
      </c>
      <c r="W34" s="819"/>
      <c r="X34" s="819"/>
      <c r="Y34" s="819"/>
      <c r="Z34" s="819"/>
      <c r="AA34" s="819">
        <v>15</v>
      </c>
      <c r="AB34" s="819"/>
      <c r="AC34" s="819"/>
      <c r="AD34" s="819"/>
      <c r="AE34" s="820"/>
      <c r="AF34" s="821">
        <v>15</v>
      </c>
      <c r="AG34" s="822"/>
      <c r="AH34" s="822"/>
      <c r="AI34" s="822"/>
      <c r="AJ34" s="823"/>
      <c r="AK34" s="890">
        <v>1134</v>
      </c>
      <c r="AL34" s="891"/>
      <c r="AM34" s="891"/>
      <c r="AN34" s="891"/>
      <c r="AO34" s="891"/>
      <c r="AP34" s="891">
        <v>15276</v>
      </c>
      <c r="AQ34" s="891"/>
      <c r="AR34" s="891"/>
      <c r="AS34" s="891"/>
      <c r="AT34" s="891"/>
      <c r="AU34" s="891">
        <v>14818</v>
      </c>
      <c r="AV34" s="891"/>
      <c r="AW34" s="891"/>
      <c r="AX34" s="891"/>
      <c r="AY34" s="891"/>
      <c r="AZ34" s="892" t="s">
        <v>567</v>
      </c>
      <c r="BA34" s="892"/>
      <c r="BB34" s="892"/>
      <c r="BC34" s="892"/>
      <c r="BD34" s="892"/>
      <c r="BE34" s="888" t="s">
        <v>409</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410</v>
      </c>
      <c r="C35" s="816"/>
      <c r="D35" s="816"/>
      <c r="E35" s="816"/>
      <c r="F35" s="816"/>
      <c r="G35" s="816"/>
      <c r="H35" s="816"/>
      <c r="I35" s="816"/>
      <c r="J35" s="816"/>
      <c r="K35" s="816"/>
      <c r="L35" s="816"/>
      <c r="M35" s="816"/>
      <c r="N35" s="816"/>
      <c r="O35" s="816"/>
      <c r="P35" s="817"/>
      <c r="Q35" s="818">
        <v>161</v>
      </c>
      <c r="R35" s="819"/>
      <c r="S35" s="819"/>
      <c r="T35" s="819"/>
      <c r="U35" s="819"/>
      <c r="V35" s="819">
        <v>159</v>
      </c>
      <c r="W35" s="819"/>
      <c r="X35" s="819"/>
      <c r="Y35" s="819"/>
      <c r="Z35" s="819"/>
      <c r="AA35" s="819">
        <v>2</v>
      </c>
      <c r="AB35" s="819"/>
      <c r="AC35" s="819"/>
      <c r="AD35" s="819"/>
      <c r="AE35" s="820"/>
      <c r="AF35" s="821">
        <v>2</v>
      </c>
      <c r="AG35" s="822"/>
      <c r="AH35" s="822"/>
      <c r="AI35" s="822"/>
      <c r="AJ35" s="823"/>
      <c r="AK35" s="890">
        <v>126</v>
      </c>
      <c r="AL35" s="891"/>
      <c r="AM35" s="891"/>
      <c r="AN35" s="891"/>
      <c r="AO35" s="891"/>
      <c r="AP35" s="891">
        <v>138</v>
      </c>
      <c r="AQ35" s="891"/>
      <c r="AR35" s="891"/>
      <c r="AS35" s="891"/>
      <c r="AT35" s="891"/>
      <c r="AU35" s="891">
        <v>109</v>
      </c>
      <c r="AV35" s="891"/>
      <c r="AW35" s="891"/>
      <c r="AX35" s="891"/>
      <c r="AY35" s="891"/>
      <c r="AZ35" s="892" t="s">
        <v>567</v>
      </c>
      <c r="BA35" s="892"/>
      <c r="BB35" s="892"/>
      <c r="BC35" s="892"/>
      <c r="BD35" s="892"/>
      <c r="BE35" s="888" t="s">
        <v>407</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386</v>
      </c>
      <c r="B63" s="850" t="s">
        <v>412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2437</v>
      </c>
      <c r="AG63" s="902"/>
      <c r="AH63" s="902"/>
      <c r="AI63" s="902"/>
      <c r="AJ63" s="903"/>
      <c r="AK63" s="904"/>
      <c r="AL63" s="899"/>
      <c r="AM63" s="899"/>
      <c r="AN63" s="899"/>
      <c r="AO63" s="899"/>
      <c r="AP63" s="902">
        <v>53270</v>
      </c>
      <c r="AQ63" s="902"/>
      <c r="AR63" s="902"/>
      <c r="AS63" s="902"/>
      <c r="AT63" s="902"/>
      <c r="AU63" s="902">
        <v>35987</v>
      </c>
      <c r="AV63" s="902"/>
      <c r="AW63" s="902"/>
      <c r="AX63" s="902"/>
      <c r="AY63" s="902"/>
      <c r="AZ63" s="906"/>
      <c r="BA63" s="906"/>
      <c r="BB63" s="906"/>
      <c r="BC63" s="906"/>
      <c r="BD63" s="906"/>
      <c r="BE63" s="907"/>
      <c r="BF63" s="907"/>
      <c r="BG63" s="907"/>
      <c r="BH63" s="907"/>
      <c r="BI63" s="908"/>
      <c r="BJ63" s="909" t="s">
        <v>132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414</v>
      </c>
      <c r="B66" s="801"/>
      <c r="C66" s="801"/>
      <c r="D66" s="801"/>
      <c r="E66" s="801"/>
      <c r="F66" s="801"/>
      <c r="G66" s="801"/>
      <c r="H66" s="801"/>
      <c r="I66" s="801"/>
      <c r="J66" s="801"/>
      <c r="K66" s="801"/>
      <c r="L66" s="801"/>
      <c r="M66" s="801"/>
      <c r="N66" s="801"/>
      <c r="O66" s="801"/>
      <c r="P66" s="802"/>
      <c r="Q66" s="777" t="s">
        <v>415</v>
      </c>
      <c r="R66" s="778"/>
      <c r="S66" s="778"/>
      <c r="T66" s="778"/>
      <c r="U66" s="779"/>
      <c r="V66" s="777" t="s">
        <v>416</v>
      </c>
      <c r="W66" s="778"/>
      <c r="X66" s="778"/>
      <c r="Y66" s="778"/>
      <c r="Z66" s="779"/>
      <c r="AA66" s="777" t="s">
        <v>392</v>
      </c>
      <c r="AB66" s="778"/>
      <c r="AC66" s="778"/>
      <c r="AD66" s="778"/>
      <c r="AE66" s="779"/>
      <c r="AF66" s="912" t="s">
        <v>393</v>
      </c>
      <c r="AG66" s="873"/>
      <c r="AH66" s="873"/>
      <c r="AI66" s="873"/>
      <c r="AJ66" s="913"/>
      <c r="AK66" s="777" t="s">
        <v>394</v>
      </c>
      <c r="AL66" s="801"/>
      <c r="AM66" s="801"/>
      <c r="AN66" s="801"/>
      <c r="AO66" s="802"/>
      <c r="AP66" s="777" t="s">
        <v>395</v>
      </c>
      <c r="AQ66" s="778"/>
      <c r="AR66" s="778"/>
      <c r="AS66" s="778"/>
      <c r="AT66" s="779"/>
      <c r="AU66" s="777" t="s">
        <v>417</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569</v>
      </c>
      <c r="C68" s="930"/>
      <c r="D68" s="930"/>
      <c r="E68" s="930"/>
      <c r="F68" s="930"/>
      <c r="G68" s="930"/>
      <c r="H68" s="930"/>
      <c r="I68" s="930"/>
      <c r="J68" s="930"/>
      <c r="K68" s="930"/>
      <c r="L68" s="930"/>
      <c r="M68" s="930"/>
      <c r="N68" s="930"/>
      <c r="O68" s="930"/>
      <c r="P68" s="931"/>
      <c r="Q68" s="932">
        <v>944</v>
      </c>
      <c r="R68" s="926"/>
      <c r="S68" s="926"/>
      <c r="T68" s="926"/>
      <c r="U68" s="926"/>
      <c r="V68" s="926">
        <v>879</v>
      </c>
      <c r="W68" s="926"/>
      <c r="X68" s="926"/>
      <c r="Y68" s="926"/>
      <c r="Z68" s="926"/>
      <c r="AA68" s="926">
        <v>65</v>
      </c>
      <c r="AB68" s="926"/>
      <c r="AC68" s="926"/>
      <c r="AD68" s="926"/>
      <c r="AE68" s="926"/>
      <c r="AF68" s="926">
        <v>65</v>
      </c>
      <c r="AG68" s="926"/>
      <c r="AH68" s="926"/>
      <c r="AI68" s="926"/>
      <c r="AJ68" s="926"/>
      <c r="AK68" s="926" t="s">
        <v>586</v>
      </c>
      <c r="AL68" s="926"/>
      <c r="AM68" s="926"/>
      <c r="AN68" s="926"/>
      <c r="AO68" s="926"/>
      <c r="AP68" s="926">
        <v>206</v>
      </c>
      <c r="AQ68" s="926"/>
      <c r="AR68" s="926"/>
      <c r="AS68" s="926"/>
      <c r="AT68" s="926"/>
      <c r="AU68" s="926">
        <v>176</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570</v>
      </c>
      <c r="C69" s="934"/>
      <c r="D69" s="934"/>
      <c r="E69" s="934"/>
      <c r="F69" s="934"/>
      <c r="G69" s="934"/>
      <c r="H69" s="934"/>
      <c r="I69" s="934"/>
      <c r="J69" s="934"/>
      <c r="K69" s="934"/>
      <c r="L69" s="934"/>
      <c r="M69" s="934"/>
      <c r="N69" s="934"/>
      <c r="O69" s="934"/>
      <c r="P69" s="935"/>
      <c r="Q69" s="936">
        <v>13248</v>
      </c>
      <c r="R69" s="891"/>
      <c r="S69" s="891"/>
      <c r="T69" s="891"/>
      <c r="U69" s="891"/>
      <c r="V69" s="891">
        <v>12892</v>
      </c>
      <c r="W69" s="891"/>
      <c r="X69" s="891"/>
      <c r="Y69" s="891"/>
      <c r="Z69" s="891"/>
      <c r="AA69" s="891">
        <v>356</v>
      </c>
      <c r="AB69" s="891"/>
      <c r="AC69" s="891"/>
      <c r="AD69" s="891"/>
      <c r="AE69" s="891"/>
      <c r="AF69" s="891">
        <v>356</v>
      </c>
      <c r="AG69" s="891"/>
      <c r="AH69" s="891"/>
      <c r="AI69" s="891"/>
      <c r="AJ69" s="891"/>
      <c r="AK69" s="891" t="s">
        <v>586</v>
      </c>
      <c r="AL69" s="891"/>
      <c r="AM69" s="891"/>
      <c r="AN69" s="891"/>
      <c r="AO69" s="891"/>
      <c r="AP69" s="891" t="s">
        <v>586</v>
      </c>
      <c r="AQ69" s="891"/>
      <c r="AR69" s="891"/>
      <c r="AS69" s="891"/>
      <c r="AT69" s="891"/>
      <c r="AU69" s="891" t="s">
        <v>586</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571</v>
      </c>
      <c r="C70" s="934"/>
      <c r="D70" s="934"/>
      <c r="E70" s="934"/>
      <c r="F70" s="934"/>
      <c r="G70" s="934"/>
      <c r="H70" s="934"/>
      <c r="I70" s="934"/>
      <c r="J70" s="934"/>
      <c r="K70" s="934"/>
      <c r="L70" s="934"/>
      <c r="M70" s="934"/>
      <c r="N70" s="934"/>
      <c r="O70" s="934"/>
      <c r="P70" s="935"/>
      <c r="Q70" s="936">
        <v>88</v>
      </c>
      <c r="R70" s="891"/>
      <c r="S70" s="891"/>
      <c r="T70" s="891"/>
      <c r="U70" s="891"/>
      <c r="V70" s="891">
        <v>72</v>
      </c>
      <c r="W70" s="891"/>
      <c r="X70" s="891"/>
      <c r="Y70" s="891"/>
      <c r="Z70" s="891"/>
      <c r="AA70" s="891">
        <v>16</v>
      </c>
      <c r="AB70" s="891"/>
      <c r="AC70" s="891"/>
      <c r="AD70" s="891"/>
      <c r="AE70" s="891"/>
      <c r="AF70" s="891">
        <v>16</v>
      </c>
      <c r="AG70" s="891"/>
      <c r="AH70" s="891"/>
      <c r="AI70" s="891"/>
      <c r="AJ70" s="891"/>
      <c r="AK70" s="891" t="s">
        <v>586</v>
      </c>
      <c r="AL70" s="891"/>
      <c r="AM70" s="891"/>
      <c r="AN70" s="891"/>
      <c r="AO70" s="891"/>
      <c r="AP70" s="891">
        <v>524</v>
      </c>
      <c r="AQ70" s="891"/>
      <c r="AR70" s="891"/>
      <c r="AS70" s="891"/>
      <c r="AT70" s="891"/>
      <c r="AU70" s="891" t="s">
        <v>586</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572</v>
      </c>
      <c r="C71" s="934"/>
      <c r="D71" s="934"/>
      <c r="E71" s="934"/>
      <c r="F71" s="934"/>
      <c r="G71" s="934"/>
      <c r="H71" s="934"/>
      <c r="I71" s="934"/>
      <c r="J71" s="934"/>
      <c r="K71" s="934"/>
      <c r="L71" s="934"/>
      <c r="M71" s="934"/>
      <c r="N71" s="934"/>
      <c r="O71" s="934"/>
      <c r="P71" s="935"/>
      <c r="Q71" s="936">
        <v>10130</v>
      </c>
      <c r="R71" s="891"/>
      <c r="S71" s="891"/>
      <c r="T71" s="891"/>
      <c r="U71" s="891"/>
      <c r="V71" s="891">
        <v>9908</v>
      </c>
      <c r="W71" s="891"/>
      <c r="X71" s="891"/>
      <c r="Y71" s="891"/>
      <c r="Z71" s="891"/>
      <c r="AA71" s="891">
        <v>222</v>
      </c>
      <c r="AB71" s="891"/>
      <c r="AC71" s="891"/>
      <c r="AD71" s="891"/>
      <c r="AE71" s="891"/>
      <c r="AF71" s="891">
        <v>222</v>
      </c>
      <c r="AG71" s="891"/>
      <c r="AH71" s="891"/>
      <c r="AI71" s="891"/>
      <c r="AJ71" s="891"/>
      <c r="AK71" s="891">
        <v>640</v>
      </c>
      <c r="AL71" s="891"/>
      <c r="AM71" s="891"/>
      <c r="AN71" s="891"/>
      <c r="AO71" s="891"/>
      <c r="AP71" s="891" t="s">
        <v>586</v>
      </c>
      <c r="AQ71" s="891"/>
      <c r="AR71" s="891"/>
      <c r="AS71" s="891"/>
      <c r="AT71" s="891"/>
      <c r="AU71" s="891" t="s">
        <v>586</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573</v>
      </c>
      <c r="C72" s="934"/>
      <c r="D72" s="934"/>
      <c r="E72" s="934"/>
      <c r="F72" s="934"/>
      <c r="G72" s="934"/>
      <c r="H72" s="934"/>
      <c r="I72" s="934"/>
      <c r="J72" s="934"/>
      <c r="K72" s="934"/>
      <c r="L72" s="934"/>
      <c r="M72" s="934"/>
      <c r="N72" s="934"/>
      <c r="O72" s="934"/>
      <c r="P72" s="935"/>
      <c r="Q72" s="936">
        <v>116</v>
      </c>
      <c r="R72" s="891"/>
      <c r="S72" s="891"/>
      <c r="T72" s="891"/>
      <c r="U72" s="891"/>
      <c r="V72" s="891">
        <v>102</v>
      </c>
      <c r="W72" s="891"/>
      <c r="X72" s="891"/>
      <c r="Y72" s="891"/>
      <c r="Z72" s="891"/>
      <c r="AA72" s="891">
        <v>14</v>
      </c>
      <c r="AB72" s="891"/>
      <c r="AC72" s="891"/>
      <c r="AD72" s="891"/>
      <c r="AE72" s="891"/>
      <c r="AF72" s="891">
        <v>14</v>
      </c>
      <c r="AG72" s="891"/>
      <c r="AH72" s="891"/>
      <c r="AI72" s="891"/>
      <c r="AJ72" s="891"/>
      <c r="AK72" s="891" t="s">
        <v>586</v>
      </c>
      <c r="AL72" s="891"/>
      <c r="AM72" s="891"/>
      <c r="AN72" s="891"/>
      <c r="AO72" s="891"/>
      <c r="AP72" s="891" t="s">
        <v>586</v>
      </c>
      <c r="AQ72" s="891"/>
      <c r="AR72" s="891"/>
      <c r="AS72" s="891"/>
      <c r="AT72" s="891"/>
      <c r="AU72" s="891" t="s">
        <v>586</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574</v>
      </c>
      <c r="C73" s="934"/>
      <c r="D73" s="934"/>
      <c r="E73" s="934"/>
      <c r="F73" s="934"/>
      <c r="G73" s="934"/>
      <c r="H73" s="934"/>
      <c r="I73" s="934"/>
      <c r="J73" s="934"/>
      <c r="K73" s="934"/>
      <c r="L73" s="934"/>
      <c r="M73" s="934"/>
      <c r="N73" s="934"/>
      <c r="O73" s="934"/>
      <c r="P73" s="935"/>
      <c r="Q73" s="936">
        <v>119</v>
      </c>
      <c r="R73" s="891"/>
      <c r="S73" s="891"/>
      <c r="T73" s="891"/>
      <c r="U73" s="891"/>
      <c r="V73" s="891">
        <v>110</v>
      </c>
      <c r="W73" s="891"/>
      <c r="X73" s="891"/>
      <c r="Y73" s="891"/>
      <c r="Z73" s="891"/>
      <c r="AA73" s="891">
        <v>9</v>
      </c>
      <c r="AB73" s="891"/>
      <c r="AC73" s="891"/>
      <c r="AD73" s="891"/>
      <c r="AE73" s="891"/>
      <c r="AF73" s="891">
        <v>9</v>
      </c>
      <c r="AG73" s="891"/>
      <c r="AH73" s="891"/>
      <c r="AI73" s="891"/>
      <c r="AJ73" s="891"/>
      <c r="AK73" s="891" t="s">
        <v>586</v>
      </c>
      <c r="AL73" s="891"/>
      <c r="AM73" s="891"/>
      <c r="AN73" s="891"/>
      <c r="AO73" s="891"/>
      <c r="AP73" s="891" t="s">
        <v>586</v>
      </c>
      <c r="AQ73" s="891"/>
      <c r="AR73" s="891"/>
      <c r="AS73" s="891"/>
      <c r="AT73" s="891"/>
      <c r="AU73" s="891" t="s">
        <v>586</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575</v>
      </c>
      <c r="C74" s="934"/>
      <c r="D74" s="934"/>
      <c r="E74" s="934"/>
      <c r="F74" s="934"/>
      <c r="G74" s="934"/>
      <c r="H74" s="934"/>
      <c r="I74" s="934"/>
      <c r="J74" s="934"/>
      <c r="K74" s="934"/>
      <c r="L74" s="934"/>
      <c r="M74" s="934"/>
      <c r="N74" s="934"/>
      <c r="O74" s="934"/>
      <c r="P74" s="935"/>
      <c r="Q74" s="936">
        <v>467</v>
      </c>
      <c r="R74" s="891"/>
      <c r="S74" s="891"/>
      <c r="T74" s="891"/>
      <c r="U74" s="891"/>
      <c r="V74" s="891">
        <v>440</v>
      </c>
      <c r="W74" s="891"/>
      <c r="X74" s="891"/>
      <c r="Y74" s="891"/>
      <c r="Z74" s="891"/>
      <c r="AA74" s="891">
        <v>27</v>
      </c>
      <c r="AB74" s="891"/>
      <c r="AC74" s="891"/>
      <c r="AD74" s="891"/>
      <c r="AE74" s="891"/>
      <c r="AF74" s="891">
        <v>27</v>
      </c>
      <c r="AG74" s="891"/>
      <c r="AH74" s="891"/>
      <c r="AI74" s="891"/>
      <c r="AJ74" s="891"/>
      <c r="AK74" s="891" t="s">
        <v>586</v>
      </c>
      <c r="AL74" s="891"/>
      <c r="AM74" s="891"/>
      <c r="AN74" s="891"/>
      <c r="AO74" s="891"/>
      <c r="AP74" s="891" t="s">
        <v>586</v>
      </c>
      <c r="AQ74" s="891"/>
      <c r="AR74" s="891"/>
      <c r="AS74" s="891"/>
      <c r="AT74" s="891"/>
      <c r="AU74" s="891" t="s">
        <v>586</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576</v>
      </c>
      <c r="C75" s="934"/>
      <c r="D75" s="934"/>
      <c r="E75" s="934"/>
      <c r="F75" s="934"/>
      <c r="G75" s="934"/>
      <c r="H75" s="934"/>
      <c r="I75" s="934"/>
      <c r="J75" s="934"/>
      <c r="K75" s="934"/>
      <c r="L75" s="934"/>
      <c r="M75" s="934"/>
      <c r="N75" s="934"/>
      <c r="O75" s="934"/>
      <c r="P75" s="935"/>
      <c r="Q75" s="939">
        <v>154711</v>
      </c>
      <c r="R75" s="940"/>
      <c r="S75" s="940"/>
      <c r="T75" s="940"/>
      <c r="U75" s="890"/>
      <c r="V75" s="941">
        <v>149499</v>
      </c>
      <c r="W75" s="940"/>
      <c r="X75" s="940"/>
      <c r="Y75" s="940"/>
      <c r="Z75" s="890"/>
      <c r="AA75" s="941">
        <v>5212</v>
      </c>
      <c r="AB75" s="940"/>
      <c r="AC75" s="940"/>
      <c r="AD75" s="940"/>
      <c r="AE75" s="890"/>
      <c r="AF75" s="941">
        <v>5212</v>
      </c>
      <c r="AG75" s="940"/>
      <c r="AH75" s="940"/>
      <c r="AI75" s="940"/>
      <c r="AJ75" s="890"/>
      <c r="AK75" s="941">
        <v>1449</v>
      </c>
      <c r="AL75" s="940"/>
      <c r="AM75" s="940"/>
      <c r="AN75" s="940"/>
      <c r="AO75" s="890"/>
      <c r="AP75" s="941" t="s">
        <v>586</v>
      </c>
      <c r="AQ75" s="940"/>
      <c r="AR75" s="940"/>
      <c r="AS75" s="940"/>
      <c r="AT75" s="890"/>
      <c r="AU75" s="941" t="s">
        <v>586</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386</v>
      </c>
      <c r="B88" s="850" t="s">
        <v>418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5921</v>
      </c>
      <c r="AG88" s="902"/>
      <c r="AH88" s="902"/>
      <c r="AI88" s="902"/>
      <c r="AJ88" s="902"/>
      <c r="AK88" s="899"/>
      <c r="AL88" s="899"/>
      <c r="AM88" s="899"/>
      <c r="AN88" s="899"/>
      <c r="AO88" s="899"/>
      <c r="AP88" s="902">
        <v>730</v>
      </c>
      <c r="AQ88" s="902"/>
      <c r="AR88" s="902"/>
      <c r="AS88" s="902"/>
      <c r="AT88" s="902"/>
      <c r="AU88" s="902">
        <v>176</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850" t="s">
        <v>419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441</v>
      </c>
      <c r="CS102" s="910"/>
      <c r="CT102" s="910"/>
      <c r="CU102" s="910"/>
      <c r="CV102" s="953"/>
      <c r="CW102" s="952">
        <v>100</v>
      </c>
      <c r="CX102" s="910"/>
      <c r="CY102" s="910"/>
      <c r="CZ102" s="910"/>
      <c r="DA102" s="953"/>
      <c r="DB102" s="952">
        <v>32</v>
      </c>
      <c r="DC102" s="910"/>
      <c r="DD102" s="910"/>
      <c r="DE102" s="910"/>
      <c r="DF102" s="953"/>
      <c r="DG102" s="952" t="s">
        <v>586</v>
      </c>
      <c r="DH102" s="910"/>
      <c r="DI102" s="910"/>
      <c r="DJ102" s="910"/>
      <c r="DK102" s="953"/>
      <c r="DL102" s="952" t="s">
        <v>586</v>
      </c>
      <c r="DM102" s="910"/>
      <c r="DN102" s="910"/>
      <c r="DO102" s="910"/>
      <c r="DP102" s="953"/>
      <c r="DQ102" s="952">
        <v>3</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427</v>
      </c>
      <c r="AB109" s="955"/>
      <c r="AC109" s="955"/>
      <c r="AD109" s="955"/>
      <c r="AE109" s="956"/>
      <c r="AF109" s="954" t="s">
        <v>302</v>
      </c>
      <c r="AG109" s="955"/>
      <c r="AH109" s="955"/>
      <c r="AI109" s="955"/>
      <c r="AJ109" s="956"/>
      <c r="AK109" s="954" t="s">
        <v>301</v>
      </c>
      <c r="AL109" s="955"/>
      <c r="AM109" s="955"/>
      <c r="AN109" s="955"/>
      <c r="AO109" s="956"/>
      <c r="AP109" s="954" t="s">
        <v>428</v>
      </c>
      <c r="AQ109" s="955"/>
      <c r="AR109" s="955"/>
      <c r="AS109" s="955"/>
      <c r="AT109" s="957"/>
      <c r="AU109" s="974" t="s">
        <v>426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427</v>
      </c>
      <c r="BR109" s="955"/>
      <c r="BS109" s="955"/>
      <c r="BT109" s="955"/>
      <c r="BU109" s="956"/>
      <c r="BV109" s="954" t="s">
        <v>302</v>
      </c>
      <c r="BW109" s="955"/>
      <c r="BX109" s="955"/>
      <c r="BY109" s="955"/>
      <c r="BZ109" s="956"/>
      <c r="CA109" s="954" t="s">
        <v>301</v>
      </c>
      <c r="CB109" s="955"/>
      <c r="CC109" s="955"/>
      <c r="CD109" s="955"/>
      <c r="CE109" s="956"/>
      <c r="CF109" s="975" t="s">
        <v>428</v>
      </c>
      <c r="CG109" s="975"/>
      <c r="CH109" s="975"/>
      <c r="CI109" s="975"/>
      <c r="CJ109" s="975"/>
      <c r="CK109" s="954" t="s">
        <v>429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427</v>
      </c>
      <c r="DH109" s="955"/>
      <c r="DI109" s="955"/>
      <c r="DJ109" s="955"/>
      <c r="DK109" s="956"/>
      <c r="DL109" s="954" t="s">
        <v>302</v>
      </c>
      <c r="DM109" s="955"/>
      <c r="DN109" s="955"/>
      <c r="DO109" s="955"/>
      <c r="DP109" s="956"/>
      <c r="DQ109" s="954" t="s">
        <v>301</v>
      </c>
      <c r="DR109" s="955"/>
      <c r="DS109" s="955"/>
      <c r="DT109" s="955"/>
      <c r="DU109" s="956"/>
      <c r="DV109" s="954" t="s">
        <v>428</v>
      </c>
      <c r="DW109" s="955"/>
      <c r="DX109" s="955"/>
      <c r="DY109" s="955"/>
      <c r="DZ109" s="957"/>
    </row>
    <row r="110" spans="1:131" s="226" customFormat="1" ht="26.25" customHeight="1" x14ac:dyDescent="0.15">
      <c r="A110" s="958" t="s">
        <v>430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6553686</v>
      </c>
      <c r="AB110" s="962"/>
      <c r="AC110" s="962"/>
      <c r="AD110" s="962"/>
      <c r="AE110" s="963"/>
      <c r="AF110" s="964">
        <v>6282291</v>
      </c>
      <c r="AG110" s="962"/>
      <c r="AH110" s="962"/>
      <c r="AI110" s="962"/>
      <c r="AJ110" s="963"/>
      <c r="AK110" s="964">
        <v>6322973</v>
      </c>
      <c r="AL110" s="962"/>
      <c r="AM110" s="962"/>
      <c r="AN110" s="962"/>
      <c r="AO110" s="963"/>
      <c r="AP110" s="965">
        <v>28.4</v>
      </c>
      <c r="AQ110" s="966"/>
      <c r="AR110" s="966"/>
      <c r="AS110" s="966"/>
      <c r="AT110" s="967"/>
      <c r="AU110" s="968" t="s">
        <v>66</v>
      </c>
      <c r="AV110" s="969"/>
      <c r="AW110" s="969"/>
      <c r="AX110" s="969"/>
      <c r="AY110" s="969"/>
      <c r="AZ110" s="1010" t="s">
        <v>431</v>
      </c>
      <c r="BA110" s="959"/>
      <c r="BB110" s="959"/>
      <c r="BC110" s="959"/>
      <c r="BD110" s="959"/>
      <c r="BE110" s="959"/>
      <c r="BF110" s="959"/>
      <c r="BG110" s="959"/>
      <c r="BH110" s="959"/>
      <c r="BI110" s="959"/>
      <c r="BJ110" s="959"/>
      <c r="BK110" s="959"/>
      <c r="BL110" s="959"/>
      <c r="BM110" s="959"/>
      <c r="BN110" s="959"/>
      <c r="BO110" s="959"/>
      <c r="BP110" s="960"/>
      <c r="BQ110" s="996">
        <v>70123589</v>
      </c>
      <c r="BR110" s="997"/>
      <c r="BS110" s="997"/>
      <c r="BT110" s="997"/>
      <c r="BU110" s="997"/>
      <c r="BV110" s="997">
        <v>69619660</v>
      </c>
      <c r="BW110" s="997"/>
      <c r="BX110" s="997"/>
      <c r="BY110" s="997"/>
      <c r="BZ110" s="997"/>
      <c r="CA110" s="997">
        <v>70950312</v>
      </c>
      <c r="CB110" s="997"/>
      <c r="CC110" s="997"/>
      <c r="CD110" s="997"/>
      <c r="CE110" s="997"/>
      <c r="CF110" s="1011">
        <v>319</v>
      </c>
      <c r="CG110" s="1012"/>
      <c r="CH110" s="1012"/>
      <c r="CI110" s="1012"/>
      <c r="CJ110" s="1012"/>
      <c r="CK110" s="1013" t="s">
        <v>432</v>
      </c>
      <c r="CL110" s="1014"/>
      <c r="CM110" s="993" t="s">
        <v>433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132</v>
      </c>
      <c r="DH110" s="997"/>
      <c r="DI110" s="997"/>
      <c r="DJ110" s="997"/>
      <c r="DK110" s="997"/>
      <c r="DL110" s="997" t="s">
        <v>434</v>
      </c>
      <c r="DM110" s="997"/>
      <c r="DN110" s="997"/>
      <c r="DO110" s="997"/>
      <c r="DP110" s="997"/>
      <c r="DQ110" s="997" t="s">
        <v>132</v>
      </c>
      <c r="DR110" s="997"/>
      <c r="DS110" s="997"/>
      <c r="DT110" s="997"/>
      <c r="DU110" s="997"/>
      <c r="DV110" s="998" t="s">
        <v>132</v>
      </c>
      <c r="DW110" s="998"/>
      <c r="DX110" s="998"/>
      <c r="DY110" s="998"/>
      <c r="DZ110" s="999"/>
    </row>
    <row r="111" spans="1:131" s="226" customFormat="1" ht="26.25" customHeight="1" x14ac:dyDescent="0.15">
      <c r="A111" s="1000" t="s">
        <v>435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132</v>
      </c>
      <c r="AB111" s="1004"/>
      <c r="AC111" s="1004"/>
      <c r="AD111" s="1004"/>
      <c r="AE111" s="1005"/>
      <c r="AF111" s="1006" t="s">
        <v>132</v>
      </c>
      <c r="AG111" s="1004"/>
      <c r="AH111" s="1004"/>
      <c r="AI111" s="1004"/>
      <c r="AJ111" s="1005"/>
      <c r="AK111" s="1006" t="s">
        <v>132</v>
      </c>
      <c r="AL111" s="1004"/>
      <c r="AM111" s="1004"/>
      <c r="AN111" s="1004"/>
      <c r="AO111" s="1005"/>
      <c r="AP111" s="1007" t="s">
        <v>132</v>
      </c>
      <c r="AQ111" s="1008"/>
      <c r="AR111" s="1008"/>
      <c r="AS111" s="1008"/>
      <c r="AT111" s="1009"/>
      <c r="AU111" s="970"/>
      <c r="AV111" s="971"/>
      <c r="AW111" s="971"/>
      <c r="AX111" s="971"/>
      <c r="AY111" s="971"/>
      <c r="AZ111" s="1019" t="s">
        <v>436</v>
      </c>
      <c r="BA111" s="1020"/>
      <c r="BB111" s="1020"/>
      <c r="BC111" s="1020"/>
      <c r="BD111" s="1020"/>
      <c r="BE111" s="1020"/>
      <c r="BF111" s="1020"/>
      <c r="BG111" s="1020"/>
      <c r="BH111" s="1020"/>
      <c r="BI111" s="1020"/>
      <c r="BJ111" s="1020"/>
      <c r="BK111" s="1020"/>
      <c r="BL111" s="1020"/>
      <c r="BM111" s="1020"/>
      <c r="BN111" s="1020"/>
      <c r="BO111" s="1020"/>
      <c r="BP111" s="1021"/>
      <c r="BQ111" s="989">
        <v>44007</v>
      </c>
      <c r="BR111" s="990"/>
      <c r="BS111" s="990"/>
      <c r="BT111" s="990"/>
      <c r="BU111" s="990"/>
      <c r="BV111" s="990">
        <v>32757</v>
      </c>
      <c r="BW111" s="990"/>
      <c r="BX111" s="990"/>
      <c r="BY111" s="990"/>
      <c r="BZ111" s="990"/>
      <c r="CA111" s="990">
        <v>19146</v>
      </c>
      <c r="CB111" s="990"/>
      <c r="CC111" s="990"/>
      <c r="CD111" s="990"/>
      <c r="CE111" s="990"/>
      <c r="CF111" s="984">
        <v>0.1</v>
      </c>
      <c r="CG111" s="985"/>
      <c r="CH111" s="985"/>
      <c r="CI111" s="985"/>
      <c r="CJ111" s="985"/>
      <c r="CK111" s="1015"/>
      <c r="CL111" s="1016"/>
      <c r="CM111" s="986" t="s">
        <v>437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434</v>
      </c>
      <c r="DH111" s="990"/>
      <c r="DI111" s="990"/>
      <c r="DJ111" s="990"/>
      <c r="DK111" s="990"/>
      <c r="DL111" s="990" t="s">
        <v>132</v>
      </c>
      <c r="DM111" s="990"/>
      <c r="DN111" s="990"/>
      <c r="DO111" s="990"/>
      <c r="DP111" s="990"/>
      <c r="DQ111" s="990" t="s">
        <v>132</v>
      </c>
      <c r="DR111" s="990"/>
      <c r="DS111" s="990"/>
      <c r="DT111" s="990"/>
      <c r="DU111" s="990"/>
      <c r="DV111" s="991" t="s">
        <v>132</v>
      </c>
      <c r="DW111" s="991"/>
      <c r="DX111" s="991"/>
      <c r="DY111" s="991"/>
      <c r="DZ111" s="992"/>
    </row>
    <row r="112" spans="1:131" s="226" customFormat="1" ht="26.25" customHeight="1" x14ac:dyDescent="0.15">
      <c r="A112" s="1022" t="s">
        <v>438</v>
      </c>
      <c r="B112" s="1023"/>
      <c r="C112" s="1020" t="s">
        <v>439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434</v>
      </c>
      <c r="AB112" s="1029"/>
      <c r="AC112" s="1029"/>
      <c r="AD112" s="1029"/>
      <c r="AE112" s="1030"/>
      <c r="AF112" s="1031" t="s">
        <v>132</v>
      </c>
      <c r="AG112" s="1029"/>
      <c r="AH112" s="1029"/>
      <c r="AI112" s="1029"/>
      <c r="AJ112" s="1030"/>
      <c r="AK112" s="1031" t="s">
        <v>132</v>
      </c>
      <c r="AL112" s="1029"/>
      <c r="AM112" s="1029"/>
      <c r="AN112" s="1029"/>
      <c r="AO112" s="1030"/>
      <c r="AP112" s="1032" t="s">
        <v>132</v>
      </c>
      <c r="AQ112" s="1033"/>
      <c r="AR112" s="1033"/>
      <c r="AS112" s="1033"/>
      <c r="AT112" s="1034"/>
      <c r="AU112" s="970"/>
      <c r="AV112" s="971"/>
      <c r="AW112" s="971"/>
      <c r="AX112" s="971"/>
      <c r="AY112" s="971"/>
      <c r="AZ112" s="1019" t="s">
        <v>440</v>
      </c>
      <c r="BA112" s="1020"/>
      <c r="BB112" s="1020"/>
      <c r="BC112" s="1020"/>
      <c r="BD112" s="1020"/>
      <c r="BE112" s="1020"/>
      <c r="BF112" s="1020"/>
      <c r="BG112" s="1020"/>
      <c r="BH112" s="1020"/>
      <c r="BI112" s="1020"/>
      <c r="BJ112" s="1020"/>
      <c r="BK112" s="1020"/>
      <c r="BL112" s="1020"/>
      <c r="BM112" s="1020"/>
      <c r="BN112" s="1020"/>
      <c r="BO112" s="1020"/>
      <c r="BP112" s="1021"/>
      <c r="BQ112" s="989">
        <v>38074930</v>
      </c>
      <c r="BR112" s="990"/>
      <c r="BS112" s="990"/>
      <c r="BT112" s="990"/>
      <c r="BU112" s="990"/>
      <c r="BV112" s="990">
        <v>36951739</v>
      </c>
      <c r="BW112" s="990"/>
      <c r="BX112" s="990"/>
      <c r="BY112" s="990"/>
      <c r="BZ112" s="990"/>
      <c r="CA112" s="990">
        <v>35986901</v>
      </c>
      <c r="CB112" s="990"/>
      <c r="CC112" s="990"/>
      <c r="CD112" s="990"/>
      <c r="CE112" s="990"/>
      <c r="CF112" s="984">
        <v>161.80000000000001</v>
      </c>
      <c r="CG112" s="985"/>
      <c r="CH112" s="985"/>
      <c r="CI112" s="985"/>
      <c r="CJ112" s="985"/>
      <c r="CK112" s="1015"/>
      <c r="CL112" s="1016"/>
      <c r="CM112" s="986" t="s">
        <v>441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132</v>
      </c>
      <c r="DH112" s="990"/>
      <c r="DI112" s="990"/>
      <c r="DJ112" s="990"/>
      <c r="DK112" s="990"/>
      <c r="DL112" s="990" t="s">
        <v>434</v>
      </c>
      <c r="DM112" s="990"/>
      <c r="DN112" s="990"/>
      <c r="DO112" s="990"/>
      <c r="DP112" s="990"/>
      <c r="DQ112" s="990" t="s">
        <v>132</v>
      </c>
      <c r="DR112" s="990"/>
      <c r="DS112" s="990"/>
      <c r="DT112" s="990"/>
      <c r="DU112" s="990"/>
      <c r="DV112" s="991" t="s">
        <v>132</v>
      </c>
      <c r="DW112" s="991"/>
      <c r="DX112" s="991"/>
      <c r="DY112" s="991"/>
      <c r="DZ112" s="992"/>
    </row>
    <row r="113" spans="1:130" s="226" customFormat="1" ht="26.25" customHeight="1" x14ac:dyDescent="0.15">
      <c r="A113" s="1024"/>
      <c r="B113" s="1025"/>
      <c r="C113" s="1020" t="s">
        <v>442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2543536</v>
      </c>
      <c r="AB113" s="1004"/>
      <c r="AC113" s="1004"/>
      <c r="AD113" s="1004"/>
      <c r="AE113" s="1005"/>
      <c r="AF113" s="1006">
        <v>2408678</v>
      </c>
      <c r="AG113" s="1004"/>
      <c r="AH113" s="1004"/>
      <c r="AI113" s="1004"/>
      <c r="AJ113" s="1005"/>
      <c r="AK113" s="1006">
        <v>2650790</v>
      </c>
      <c r="AL113" s="1004"/>
      <c r="AM113" s="1004"/>
      <c r="AN113" s="1004"/>
      <c r="AO113" s="1005"/>
      <c r="AP113" s="1007">
        <v>11.9</v>
      </c>
      <c r="AQ113" s="1008"/>
      <c r="AR113" s="1008"/>
      <c r="AS113" s="1008"/>
      <c r="AT113" s="1009"/>
      <c r="AU113" s="970"/>
      <c r="AV113" s="971"/>
      <c r="AW113" s="971"/>
      <c r="AX113" s="971"/>
      <c r="AY113" s="971"/>
      <c r="AZ113" s="1019" t="s">
        <v>443</v>
      </c>
      <c r="BA113" s="1020"/>
      <c r="BB113" s="1020"/>
      <c r="BC113" s="1020"/>
      <c r="BD113" s="1020"/>
      <c r="BE113" s="1020"/>
      <c r="BF113" s="1020"/>
      <c r="BG113" s="1020"/>
      <c r="BH113" s="1020"/>
      <c r="BI113" s="1020"/>
      <c r="BJ113" s="1020"/>
      <c r="BK113" s="1020"/>
      <c r="BL113" s="1020"/>
      <c r="BM113" s="1020"/>
      <c r="BN113" s="1020"/>
      <c r="BO113" s="1020"/>
      <c r="BP113" s="1021"/>
      <c r="BQ113" s="989">
        <v>260843</v>
      </c>
      <c r="BR113" s="990"/>
      <c r="BS113" s="990"/>
      <c r="BT113" s="990"/>
      <c r="BU113" s="990"/>
      <c r="BV113" s="990">
        <v>237509</v>
      </c>
      <c r="BW113" s="990"/>
      <c r="BX113" s="990"/>
      <c r="BY113" s="990"/>
      <c r="BZ113" s="990"/>
      <c r="CA113" s="990">
        <v>176008</v>
      </c>
      <c r="CB113" s="990"/>
      <c r="CC113" s="990"/>
      <c r="CD113" s="990"/>
      <c r="CE113" s="990"/>
      <c r="CF113" s="984">
        <v>0.8</v>
      </c>
      <c r="CG113" s="985"/>
      <c r="CH113" s="985"/>
      <c r="CI113" s="985"/>
      <c r="CJ113" s="985"/>
      <c r="CK113" s="1015"/>
      <c r="CL113" s="1016"/>
      <c r="CM113" s="986" t="s">
        <v>444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132</v>
      </c>
      <c r="DH113" s="1029"/>
      <c r="DI113" s="1029"/>
      <c r="DJ113" s="1029"/>
      <c r="DK113" s="1030"/>
      <c r="DL113" s="1031" t="s">
        <v>132</v>
      </c>
      <c r="DM113" s="1029"/>
      <c r="DN113" s="1029"/>
      <c r="DO113" s="1029"/>
      <c r="DP113" s="1030"/>
      <c r="DQ113" s="1031" t="s">
        <v>132</v>
      </c>
      <c r="DR113" s="1029"/>
      <c r="DS113" s="1029"/>
      <c r="DT113" s="1029"/>
      <c r="DU113" s="1030"/>
      <c r="DV113" s="1032" t="s">
        <v>132</v>
      </c>
      <c r="DW113" s="1033"/>
      <c r="DX113" s="1033"/>
      <c r="DY113" s="1033"/>
      <c r="DZ113" s="1034"/>
    </row>
    <row r="114" spans="1:130" s="226" customFormat="1" ht="26.25" customHeight="1" x14ac:dyDescent="0.15">
      <c r="A114" s="1024"/>
      <c r="B114" s="1025"/>
      <c r="C114" s="1020" t="s">
        <v>445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232654</v>
      </c>
      <c r="AB114" s="1029"/>
      <c r="AC114" s="1029"/>
      <c r="AD114" s="1029"/>
      <c r="AE114" s="1030"/>
      <c r="AF114" s="1031">
        <v>79885</v>
      </c>
      <c r="AG114" s="1029"/>
      <c r="AH114" s="1029"/>
      <c r="AI114" s="1029"/>
      <c r="AJ114" s="1030"/>
      <c r="AK114" s="1031">
        <v>64253</v>
      </c>
      <c r="AL114" s="1029"/>
      <c r="AM114" s="1029"/>
      <c r="AN114" s="1029"/>
      <c r="AO114" s="1030"/>
      <c r="AP114" s="1032">
        <v>0.3</v>
      </c>
      <c r="AQ114" s="1033"/>
      <c r="AR114" s="1033"/>
      <c r="AS114" s="1033"/>
      <c r="AT114" s="1034"/>
      <c r="AU114" s="970"/>
      <c r="AV114" s="971"/>
      <c r="AW114" s="971"/>
      <c r="AX114" s="971"/>
      <c r="AY114" s="971"/>
      <c r="AZ114" s="1019" t="s">
        <v>446</v>
      </c>
      <c r="BA114" s="1020"/>
      <c r="BB114" s="1020"/>
      <c r="BC114" s="1020"/>
      <c r="BD114" s="1020"/>
      <c r="BE114" s="1020"/>
      <c r="BF114" s="1020"/>
      <c r="BG114" s="1020"/>
      <c r="BH114" s="1020"/>
      <c r="BI114" s="1020"/>
      <c r="BJ114" s="1020"/>
      <c r="BK114" s="1020"/>
      <c r="BL114" s="1020"/>
      <c r="BM114" s="1020"/>
      <c r="BN114" s="1020"/>
      <c r="BO114" s="1020"/>
      <c r="BP114" s="1021"/>
      <c r="BQ114" s="989">
        <v>6824441</v>
      </c>
      <c r="BR114" s="990"/>
      <c r="BS114" s="990"/>
      <c r="BT114" s="990"/>
      <c r="BU114" s="990"/>
      <c r="BV114" s="990">
        <v>6510116</v>
      </c>
      <c r="BW114" s="990"/>
      <c r="BX114" s="990"/>
      <c r="BY114" s="990"/>
      <c r="BZ114" s="990"/>
      <c r="CA114" s="990">
        <v>6528214</v>
      </c>
      <c r="CB114" s="990"/>
      <c r="CC114" s="990"/>
      <c r="CD114" s="990"/>
      <c r="CE114" s="990"/>
      <c r="CF114" s="984">
        <v>29.4</v>
      </c>
      <c r="CG114" s="985"/>
      <c r="CH114" s="985"/>
      <c r="CI114" s="985"/>
      <c r="CJ114" s="985"/>
      <c r="CK114" s="1015"/>
      <c r="CL114" s="1016"/>
      <c r="CM114" s="986" t="s">
        <v>447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132</v>
      </c>
      <c r="DH114" s="1029"/>
      <c r="DI114" s="1029"/>
      <c r="DJ114" s="1029"/>
      <c r="DK114" s="1030"/>
      <c r="DL114" s="1031" t="s">
        <v>132</v>
      </c>
      <c r="DM114" s="1029"/>
      <c r="DN114" s="1029"/>
      <c r="DO114" s="1029"/>
      <c r="DP114" s="1030"/>
      <c r="DQ114" s="1031" t="s">
        <v>132</v>
      </c>
      <c r="DR114" s="1029"/>
      <c r="DS114" s="1029"/>
      <c r="DT114" s="1029"/>
      <c r="DU114" s="1030"/>
      <c r="DV114" s="1032" t="s">
        <v>132</v>
      </c>
      <c r="DW114" s="1033"/>
      <c r="DX114" s="1033"/>
      <c r="DY114" s="1033"/>
      <c r="DZ114" s="1034"/>
    </row>
    <row r="115" spans="1:130" s="226" customFormat="1" ht="26.25" customHeight="1" x14ac:dyDescent="0.15">
      <c r="A115" s="1024"/>
      <c r="B115" s="1025"/>
      <c r="C115" s="1020" t="s">
        <v>448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24105</v>
      </c>
      <c r="AB115" s="1004"/>
      <c r="AC115" s="1004"/>
      <c r="AD115" s="1004"/>
      <c r="AE115" s="1005"/>
      <c r="AF115" s="1006">
        <v>12115</v>
      </c>
      <c r="AG115" s="1004"/>
      <c r="AH115" s="1004"/>
      <c r="AI115" s="1004"/>
      <c r="AJ115" s="1005"/>
      <c r="AK115" s="1006">
        <v>9323</v>
      </c>
      <c r="AL115" s="1004"/>
      <c r="AM115" s="1004"/>
      <c r="AN115" s="1004"/>
      <c r="AO115" s="1005"/>
      <c r="AP115" s="1007">
        <v>0</v>
      </c>
      <c r="AQ115" s="1008"/>
      <c r="AR115" s="1008"/>
      <c r="AS115" s="1008"/>
      <c r="AT115" s="1009"/>
      <c r="AU115" s="970"/>
      <c r="AV115" s="971"/>
      <c r="AW115" s="971"/>
      <c r="AX115" s="971"/>
      <c r="AY115" s="971"/>
      <c r="AZ115" s="1019" t="s">
        <v>449</v>
      </c>
      <c r="BA115" s="1020"/>
      <c r="BB115" s="1020"/>
      <c r="BC115" s="1020"/>
      <c r="BD115" s="1020"/>
      <c r="BE115" s="1020"/>
      <c r="BF115" s="1020"/>
      <c r="BG115" s="1020"/>
      <c r="BH115" s="1020"/>
      <c r="BI115" s="1020"/>
      <c r="BJ115" s="1020"/>
      <c r="BK115" s="1020"/>
      <c r="BL115" s="1020"/>
      <c r="BM115" s="1020"/>
      <c r="BN115" s="1020"/>
      <c r="BO115" s="1020"/>
      <c r="BP115" s="1021"/>
      <c r="BQ115" s="989" t="s">
        <v>132</v>
      </c>
      <c r="BR115" s="990"/>
      <c r="BS115" s="990"/>
      <c r="BT115" s="990"/>
      <c r="BU115" s="990"/>
      <c r="BV115" s="990">
        <v>8400</v>
      </c>
      <c r="BW115" s="990"/>
      <c r="BX115" s="990"/>
      <c r="BY115" s="990"/>
      <c r="BZ115" s="990"/>
      <c r="CA115" s="990">
        <v>2800</v>
      </c>
      <c r="CB115" s="990"/>
      <c r="CC115" s="990"/>
      <c r="CD115" s="990"/>
      <c r="CE115" s="990"/>
      <c r="CF115" s="984">
        <v>0</v>
      </c>
      <c r="CG115" s="985"/>
      <c r="CH115" s="985"/>
      <c r="CI115" s="985"/>
      <c r="CJ115" s="985"/>
      <c r="CK115" s="1015"/>
      <c r="CL115" s="1016"/>
      <c r="CM115" s="1019" t="s">
        <v>450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434</v>
      </c>
      <c r="DH115" s="1029"/>
      <c r="DI115" s="1029"/>
      <c r="DJ115" s="1029"/>
      <c r="DK115" s="1030"/>
      <c r="DL115" s="1031" t="s">
        <v>434</v>
      </c>
      <c r="DM115" s="1029"/>
      <c r="DN115" s="1029"/>
      <c r="DO115" s="1029"/>
      <c r="DP115" s="1030"/>
      <c r="DQ115" s="1031" t="s">
        <v>132</v>
      </c>
      <c r="DR115" s="1029"/>
      <c r="DS115" s="1029"/>
      <c r="DT115" s="1029"/>
      <c r="DU115" s="1030"/>
      <c r="DV115" s="1032" t="s">
        <v>132</v>
      </c>
      <c r="DW115" s="1033"/>
      <c r="DX115" s="1033"/>
      <c r="DY115" s="1033"/>
      <c r="DZ115" s="1034"/>
    </row>
    <row r="116" spans="1:130" s="226" customFormat="1" ht="26.25" customHeight="1" x14ac:dyDescent="0.15">
      <c r="A116" s="1026"/>
      <c r="B116" s="1027"/>
      <c r="C116" s="1035" t="s">
        <v>451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132</v>
      </c>
      <c r="AB116" s="1029"/>
      <c r="AC116" s="1029"/>
      <c r="AD116" s="1029"/>
      <c r="AE116" s="1030"/>
      <c r="AF116" s="1031" t="s">
        <v>132</v>
      </c>
      <c r="AG116" s="1029"/>
      <c r="AH116" s="1029"/>
      <c r="AI116" s="1029"/>
      <c r="AJ116" s="1030"/>
      <c r="AK116" s="1031" t="s">
        <v>434</v>
      </c>
      <c r="AL116" s="1029"/>
      <c r="AM116" s="1029"/>
      <c r="AN116" s="1029"/>
      <c r="AO116" s="1030"/>
      <c r="AP116" s="1032" t="s">
        <v>132</v>
      </c>
      <c r="AQ116" s="1033"/>
      <c r="AR116" s="1033"/>
      <c r="AS116" s="1033"/>
      <c r="AT116" s="1034"/>
      <c r="AU116" s="970"/>
      <c r="AV116" s="971"/>
      <c r="AW116" s="971"/>
      <c r="AX116" s="971"/>
      <c r="AY116" s="971"/>
      <c r="AZ116" s="1037" t="s">
        <v>452</v>
      </c>
      <c r="BA116" s="1038"/>
      <c r="BB116" s="1038"/>
      <c r="BC116" s="1038"/>
      <c r="BD116" s="1038"/>
      <c r="BE116" s="1038"/>
      <c r="BF116" s="1038"/>
      <c r="BG116" s="1038"/>
      <c r="BH116" s="1038"/>
      <c r="BI116" s="1038"/>
      <c r="BJ116" s="1038"/>
      <c r="BK116" s="1038"/>
      <c r="BL116" s="1038"/>
      <c r="BM116" s="1038"/>
      <c r="BN116" s="1038"/>
      <c r="BO116" s="1038"/>
      <c r="BP116" s="1039"/>
      <c r="BQ116" s="989" t="s">
        <v>132</v>
      </c>
      <c r="BR116" s="990"/>
      <c r="BS116" s="990"/>
      <c r="BT116" s="990"/>
      <c r="BU116" s="990"/>
      <c r="BV116" s="990" t="s">
        <v>132</v>
      </c>
      <c r="BW116" s="990"/>
      <c r="BX116" s="990"/>
      <c r="BY116" s="990"/>
      <c r="BZ116" s="990"/>
      <c r="CA116" s="990" t="s">
        <v>132</v>
      </c>
      <c r="CB116" s="990"/>
      <c r="CC116" s="990"/>
      <c r="CD116" s="990"/>
      <c r="CE116" s="990"/>
      <c r="CF116" s="984" t="s">
        <v>132</v>
      </c>
      <c r="CG116" s="985"/>
      <c r="CH116" s="985"/>
      <c r="CI116" s="985"/>
      <c r="CJ116" s="985"/>
      <c r="CK116" s="1015"/>
      <c r="CL116" s="1016"/>
      <c r="CM116" s="986" t="s">
        <v>453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25438</v>
      </c>
      <c r="DH116" s="1029"/>
      <c r="DI116" s="1029"/>
      <c r="DJ116" s="1029"/>
      <c r="DK116" s="1030"/>
      <c r="DL116" s="1031">
        <v>20725</v>
      </c>
      <c r="DM116" s="1029"/>
      <c r="DN116" s="1029"/>
      <c r="DO116" s="1029"/>
      <c r="DP116" s="1030"/>
      <c r="DQ116" s="1031">
        <v>10885</v>
      </c>
      <c r="DR116" s="1029"/>
      <c r="DS116" s="1029"/>
      <c r="DT116" s="1029"/>
      <c r="DU116" s="1030"/>
      <c r="DV116" s="1032">
        <v>0</v>
      </c>
      <c r="DW116" s="1033"/>
      <c r="DX116" s="1033"/>
      <c r="DY116" s="1033"/>
      <c r="DZ116" s="1034"/>
    </row>
    <row r="117" spans="1:130" s="226" customFormat="1" ht="26.25" customHeight="1" x14ac:dyDescent="0.15">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454</v>
      </c>
      <c r="Z117" s="956"/>
      <c r="AA117" s="1046">
        <v>9353981</v>
      </c>
      <c r="AB117" s="1047"/>
      <c r="AC117" s="1047"/>
      <c r="AD117" s="1047"/>
      <c r="AE117" s="1048"/>
      <c r="AF117" s="1049">
        <v>8782969</v>
      </c>
      <c r="AG117" s="1047"/>
      <c r="AH117" s="1047"/>
      <c r="AI117" s="1047"/>
      <c r="AJ117" s="1048"/>
      <c r="AK117" s="1049">
        <v>9047339</v>
      </c>
      <c r="AL117" s="1047"/>
      <c r="AM117" s="1047"/>
      <c r="AN117" s="1047"/>
      <c r="AO117" s="1048"/>
      <c r="AP117" s="1050"/>
      <c r="AQ117" s="1051"/>
      <c r="AR117" s="1051"/>
      <c r="AS117" s="1051"/>
      <c r="AT117" s="1052"/>
      <c r="AU117" s="970"/>
      <c r="AV117" s="971"/>
      <c r="AW117" s="971"/>
      <c r="AX117" s="971"/>
      <c r="AY117" s="971"/>
      <c r="AZ117" s="1037" t="s">
        <v>455</v>
      </c>
      <c r="BA117" s="1038"/>
      <c r="BB117" s="1038"/>
      <c r="BC117" s="1038"/>
      <c r="BD117" s="1038"/>
      <c r="BE117" s="1038"/>
      <c r="BF117" s="1038"/>
      <c r="BG117" s="1038"/>
      <c r="BH117" s="1038"/>
      <c r="BI117" s="1038"/>
      <c r="BJ117" s="1038"/>
      <c r="BK117" s="1038"/>
      <c r="BL117" s="1038"/>
      <c r="BM117" s="1038"/>
      <c r="BN117" s="1038"/>
      <c r="BO117" s="1038"/>
      <c r="BP117" s="1039"/>
      <c r="BQ117" s="989" t="s">
        <v>132</v>
      </c>
      <c r="BR117" s="990"/>
      <c r="BS117" s="990"/>
      <c r="BT117" s="990"/>
      <c r="BU117" s="990"/>
      <c r="BV117" s="990" t="s">
        <v>132</v>
      </c>
      <c r="BW117" s="990"/>
      <c r="BX117" s="990"/>
      <c r="BY117" s="990"/>
      <c r="BZ117" s="990"/>
      <c r="CA117" s="990" t="s">
        <v>132</v>
      </c>
      <c r="CB117" s="990"/>
      <c r="CC117" s="990"/>
      <c r="CD117" s="990"/>
      <c r="CE117" s="990"/>
      <c r="CF117" s="984" t="s">
        <v>132</v>
      </c>
      <c r="CG117" s="985"/>
      <c r="CH117" s="985"/>
      <c r="CI117" s="985"/>
      <c r="CJ117" s="985"/>
      <c r="CK117" s="1015"/>
      <c r="CL117" s="1016"/>
      <c r="CM117" s="986" t="s">
        <v>456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132</v>
      </c>
      <c r="DH117" s="1029"/>
      <c r="DI117" s="1029"/>
      <c r="DJ117" s="1029"/>
      <c r="DK117" s="1030"/>
      <c r="DL117" s="1031" t="s">
        <v>132</v>
      </c>
      <c r="DM117" s="1029"/>
      <c r="DN117" s="1029"/>
      <c r="DO117" s="1029"/>
      <c r="DP117" s="1030"/>
      <c r="DQ117" s="1031" t="s">
        <v>132</v>
      </c>
      <c r="DR117" s="1029"/>
      <c r="DS117" s="1029"/>
      <c r="DT117" s="1029"/>
      <c r="DU117" s="1030"/>
      <c r="DV117" s="1032" t="s">
        <v>132</v>
      </c>
      <c r="DW117" s="1033"/>
      <c r="DX117" s="1033"/>
      <c r="DY117" s="1033"/>
      <c r="DZ117" s="1034"/>
    </row>
    <row r="118" spans="1:130" s="226" customFormat="1" ht="26.25" customHeight="1" x14ac:dyDescent="0.15">
      <c r="A118" s="974" t="s">
        <v>429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427</v>
      </c>
      <c r="AB118" s="955"/>
      <c r="AC118" s="955"/>
      <c r="AD118" s="955"/>
      <c r="AE118" s="956"/>
      <c r="AF118" s="954" t="s">
        <v>302</v>
      </c>
      <c r="AG118" s="955"/>
      <c r="AH118" s="955"/>
      <c r="AI118" s="955"/>
      <c r="AJ118" s="956"/>
      <c r="AK118" s="954" t="s">
        <v>301</v>
      </c>
      <c r="AL118" s="955"/>
      <c r="AM118" s="955"/>
      <c r="AN118" s="955"/>
      <c r="AO118" s="956"/>
      <c r="AP118" s="1041" t="s">
        <v>428</v>
      </c>
      <c r="AQ118" s="1042"/>
      <c r="AR118" s="1042"/>
      <c r="AS118" s="1042"/>
      <c r="AT118" s="1043"/>
      <c r="AU118" s="970"/>
      <c r="AV118" s="971"/>
      <c r="AW118" s="971"/>
      <c r="AX118" s="971"/>
      <c r="AY118" s="971"/>
      <c r="AZ118" s="1044" t="s">
        <v>457</v>
      </c>
      <c r="BA118" s="1035"/>
      <c r="BB118" s="1035"/>
      <c r="BC118" s="1035"/>
      <c r="BD118" s="1035"/>
      <c r="BE118" s="1035"/>
      <c r="BF118" s="1035"/>
      <c r="BG118" s="1035"/>
      <c r="BH118" s="1035"/>
      <c r="BI118" s="1035"/>
      <c r="BJ118" s="1035"/>
      <c r="BK118" s="1035"/>
      <c r="BL118" s="1035"/>
      <c r="BM118" s="1035"/>
      <c r="BN118" s="1035"/>
      <c r="BO118" s="1035"/>
      <c r="BP118" s="1036"/>
      <c r="BQ118" s="1067" t="s">
        <v>132</v>
      </c>
      <c r="BR118" s="1068"/>
      <c r="BS118" s="1068"/>
      <c r="BT118" s="1068"/>
      <c r="BU118" s="1068"/>
      <c r="BV118" s="1068" t="s">
        <v>132</v>
      </c>
      <c r="BW118" s="1068"/>
      <c r="BX118" s="1068"/>
      <c r="BY118" s="1068"/>
      <c r="BZ118" s="1068"/>
      <c r="CA118" s="1068" t="s">
        <v>132</v>
      </c>
      <c r="CB118" s="1068"/>
      <c r="CC118" s="1068"/>
      <c r="CD118" s="1068"/>
      <c r="CE118" s="1068"/>
      <c r="CF118" s="984" t="s">
        <v>132</v>
      </c>
      <c r="CG118" s="985"/>
      <c r="CH118" s="985"/>
      <c r="CI118" s="985"/>
      <c r="CJ118" s="985"/>
      <c r="CK118" s="1015"/>
      <c r="CL118" s="1016"/>
      <c r="CM118" s="986" t="s">
        <v>458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132</v>
      </c>
      <c r="DH118" s="1029"/>
      <c r="DI118" s="1029"/>
      <c r="DJ118" s="1029"/>
      <c r="DK118" s="1030"/>
      <c r="DL118" s="1031" t="s">
        <v>132</v>
      </c>
      <c r="DM118" s="1029"/>
      <c r="DN118" s="1029"/>
      <c r="DO118" s="1029"/>
      <c r="DP118" s="1030"/>
      <c r="DQ118" s="1031" t="s">
        <v>132</v>
      </c>
      <c r="DR118" s="1029"/>
      <c r="DS118" s="1029"/>
      <c r="DT118" s="1029"/>
      <c r="DU118" s="1030"/>
      <c r="DV118" s="1032" t="s">
        <v>132</v>
      </c>
      <c r="DW118" s="1033"/>
      <c r="DX118" s="1033"/>
      <c r="DY118" s="1033"/>
      <c r="DZ118" s="1034"/>
    </row>
    <row r="119" spans="1:130" s="226" customFormat="1" ht="26.25" customHeight="1" x14ac:dyDescent="0.15">
      <c r="A119" s="1128" t="s">
        <v>432</v>
      </c>
      <c r="B119" s="1014"/>
      <c r="C119" s="993" t="s">
        <v>433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132</v>
      </c>
      <c r="AB119" s="962"/>
      <c r="AC119" s="962"/>
      <c r="AD119" s="962"/>
      <c r="AE119" s="963"/>
      <c r="AF119" s="964" t="s">
        <v>132</v>
      </c>
      <c r="AG119" s="962"/>
      <c r="AH119" s="962"/>
      <c r="AI119" s="962"/>
      <c r="AJ119" s="963"/>
      <c r="AK119" s="964" t="s">
        <v>132</v>
      </c>
      <c r="AL119" s="962"/>
      <c r="AM119" s="962"/>
      <c r="AN119" s="962"/>
      <c r="AO119" s="963"/>
      <c r="AP119" s="965" t="s">
        <v>132</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459</v>
      </c>
      <c r="BP119" s="1076"/>
      <c r="BQ119" s="1067">
        <v>115327810</v>
      </c>
      <c r="BR119" s="1068"/>
      <c r="BS119" s="1068"/>
      <c r="BT119" s="1068"/>
      <c r="BU119" s="1068"/>
      <c r="BV119" s="1068">
        <v>113360181</v>
      </c>
      <c r="BW119" s="1068"/>
      <c r="BX119" s="1068"/>
      <c r="BY119" s="1068"/>
      <c r="BZ119" s="1068"/>
      <c r="CA119" s="1068">
        <v>113663381</v>
      </c>
      <c r="CB119" s="1068"/>
      <c r="CC119" s="1068"/>
      <c r="CD119" s="1068"/>
      <c r="CE119" s="1068"/>
      <c r="CF119" s="1069"/>
      <c r="CG119" s="1070"/>
      <c r="CH119" s="1070"/>
      <c r="CI119" s="1070"/>
      <c r="CJ119" s="1071"/>
      <c r="CK119" s="1017"/>
      <c r="CL119" s="1018"/>
      <c r="CM119" s="1072" t="s">
        <v>460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18569</v>
      </c>
      <c r="DH119" s="1054"/>
      <c r="DI119" s="1054"/>
      <c r="DJ119" s="1054"/>
      <c r="DK119" s="1055"/>
      <c r="DL119" s="1053">
        <v>12032</v>
      </c>
      <c r="DM119" s="1054"/>
      <c r="DN119" s="1054"/>
      <c r="DO119" s="1054"/>
      <c r="DP119" s="1055"/>
      <c r="DQ119" s="1053">
        <v>8261</v>
      </c>
      <c r="DR119" s="1054"/>
      <c r="DS119" s="1054"/>
      <c r="DT119" s="1054"/>
      <c r="DU119" s="1055"/>
      <c r="DV119" s="1056">
        <v>0</v>
      </c>
      <c r="DW119" s="1057"/>
      <c r="DX119" s="1057"/>
      <c r="DY119" s="1057"/>
      <c r="DZ119" s="1058"/>
    </row>
    <row r="120" spans="1:130" s="226" customFormat="1" ht="26.25" customHeight="1" x14ac:dyDescent="0.15">
      <c r="A120" s="1129"/>
      <c r="B120" s="1016"/>
      <c r="C120" s="986" t="s">
        <v>437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132</v>
      </c>
      <c r="AB120" s="1029"/>
      <c r="AC120" s="1029"/>
      <c r="AD120" s="1029"/>
      <c r="AE120" s="1030"/>
      <c r="AF120" s="1031" t="s">
        <v>132</v>
      </c>
      <c r="AG120" s="1029"/>
      <c r="AH120" s="1029"/>
      <c r="AI120" s="1029"/>
      <c r="AJ120" s="1030"/>
      <c r="AK120" s="1031" t="s">
        <v>132</v>
      </c>
      <c r="AL120" s="1029"/>
      <c r="AM120" s="1029"/>
      <c r="AN120" s="1029"/>
      <c r="AO120" s="1030"/>
      <c r="AP120" s="1032" t="s">
        <v>132</v>
      </c>
      <c r="AQ120" s="1033"/>
      <c r="AR120" s="1033"/>
      <c r="AS120" s="1033"/>
      <c r="AT120" s="1034"/>
      <c r="AU120" s="1059" t="s">
        <v>461</v>
      </c>
      <c r="AV120" s="1060"/>
      <c r="AW120" s="1060"/>
      <c r="AX120" s="1060"/>
      <c r="AY120" s="1061"/>
      <c r="AZ120" s="1010" t="s">
        <v>462</v>
      </c>
      <c r="BA120" s="959"/>
      <c r="BB120" s="959"/>
      <c r="BC120" s="959"/>
      <c r="BD120" s="959"/>
      <c r="BE120" s="959"/>
      <c r="BF120" s="959"/>
      <c r="BG120" s="959"/>
      <c r="BH120" s="959"/>
      <c r="BI120" s="959"/>
      <c r="BJ120" s="959"/>
      <c r="BK120" s="959"/>
      <c r="BL120" s="959"/>
      <c r="BM120" s="959"/>
      <c r="BN120" s="959"/>
      <c r="BO120" s="959"/>
      <c r="BP120" s="960"/>
      <c r="BQ120" s="996">
        <v>8369865</v>
      </c>
      <c r="BR120" s="997"/>
      <c r="BS120" s="997"/>
      <c r="BT120" s="997"/>
      <c r="BU120" s="997"/>
      <c r="BV120" s="997">
        <v>9217371</v>
      </c>
      <c r="BW120" s="997"/>
      <c r="BX120" s="997"/>
      <c r="BY120" s="997"/>
      <c r="BZ120" s="997"/>
      <c r="CA120" s="997">
        <v>12859245</v>
      </c>
      <c r="CB120" s="997"/>
      <c r="CC120" s="997"/>
      <c r="CD120" s="997"/>
      <c r="CE120" s="997"/>
      <c r="CF120" s="1011">
        <v>57.8</v>
      </c>
      <c r="CG120" s="1012"/>
      <c r="CH120" s="1012"/>
      <c r="CI120" s="1012"/>
      <c r="CJ120" s="1012"/>
      <c r="CK120" s="1077" t="s">
        <v>463</v>
      </c>
      <c r="CL120" s="1078"/>
      <c r="CM120" s="1078"/>
      <c r="CN120" s="1078"/>
      <c r="CO120" s="1079"/>
      <c r="CP120" s="1085" t="s">
        <v>406</v>
      </c>
      <c r="CQ120" s="1086"/>
      <c r="CR120" s="1086"/>
      <c r="CS120" s="1086"/>
      <c r="CT120" s="1086"/>
      <c r="CU120" s="1086"/>
      <c r="CV120" s="1086"/>
      <c r="CW120" s="1086"/>
      <c r="CX120" s="1086"/>
      <c r="CY120" s="1086"/>
      <c r="CZ120" s="1086"/>
      <c r="DA120" s="1086"/>
      <c r="DB120" s="1086"/>
      <c r="DC120" s="1086"/>
      <c r="DD120" s="1086"/>
      <c r="DE120" s="1086"/>
      <c r="DF120" s="1087"/>
      <c r="DG120" s="996">
        <v>17492868</v>
      </c>
      <c r="DH120" s="997"/>
      <c r="DI120" s="997"/>
      <c r="DJ120" s="997"/>
      <c r="DK120" s="997"/>
      <c r="DL120" s="997">
        <v>16657047</v>
      </c>
      <c r="DM120" s="997"/>
      <c r="DN120" s="997"/>
      <c r="DO120" s="997"/>
      <c r="DP120" s="997"/>
      <c r="DQ120" s="997">
        <v>15703270</v>
      </c>
      <c r="DR120" s="997"/>
      <c r="DS120" s="997"/>
      <c r="DT120" s="997"/>
      <c r="DU120" s="997"/>
      <c r="DV120" s="998">
        <v>70.599999999999994</v>
      </c>
      <c r="DW120" s="998"/>
      <c r="DX120" s="998"/>
      <c r="DY120" s="998"/>
      <c r="DZ120" s="999"/>
    </row>
    <row r="121" spans="1:130" s="226" customFormat="1" ht="26.25" customHeight="1" x14ac:dyDescent="0.15">
      <c r="A121" s="1129"/>
      <c r="B121" s="1016"/>
      <c r="C121" s="1037" t="s">
        <v>464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132</v>
      </c>
      <c r="AB121" s="1029"/>
      <c r="AC121" s="1029"/>
      <c r="AD121" s="1029"/>
      <c r="AE121" s="1030"/>
      <c r="AF121" s="1031" t="s">
        <v>132</v>
      </c>
      <c r="AG121" s="1029"/>
      <c r="AH121" s="1029"/>
      <c r="AI121" s="1029"/>
      <c r="AJ121" s="1030"/>
      <c r="AK121" s="1031" t="s">
        <v>132</v>
      </c>
      <c r="AL121" s="1029"/>
      <c r="AM121" s="1029"/>
      <c r="AN121" s="1029"/>
      <c r="AO121" s="1030"/>
      <c r="AP121" s="1032" t="s">
        <v>132</v>
      </c>
      <c r="AQ121" s="1033"/>
      <c r="AR121" s="1033"/>
      <c r="AS121" s="1033"/>
      <c r="AT121" s="1034"/>
      <c r="AU121" s="1062"/>
      <c r="AV121" s="1063"/>
      <c r="AW121" s="1063"/>
      <c r="AX121" s="1063"/>
      <c r="AY121" s="1064"/>
      <c r="AZ121" s="1019" t="s">
        <v>465</v>
      </c>
      <c r="BA121" s="1020"/>
      <c r="BB121" s="1020"/>
      <c r="BC121" s="1020"/>
      <c r="BD121" s="1020"/>
      <c r="BE121" s="1020"/>
      <c r="BF121" s="1020"/>
      <c r="BG121" s="1020"/>
      <c r="BH121" s="1020"/>
      <c r="BI121" s="1020"/>
      <c r="BJ121" s="1020"/>
      <c r="BK121" s="1020"/>
      <c r="BL121" s="1020"/>
      <c r="BM121" s="1020"/>
      <c r="BN121" s="1020"/>
      <c r="BO121" s="1020"/>
      <c r="BP121" s="1021"/>
      <c r="BQ121" s="989">
        <v>1619943</v>
      </c>
      <c r="BR121" s="990"/>
      <c r="BS121" s="990"/>
      <c r="BT121" s="990"/>
      <c r="BU121" s="990"/>
      <c r="BV121" s="990">
        <v>1710889</v>
      </c>
      <c r="BW121" s="990"/>
      <c r="BX121" s="990"/>
      <c r="BY121" s="990"/>
      <c r="BZ121" s="990"/>
      <c r="CA121" s="990">
        <v>1975446</v>
      </c>
      <c r="CB121" s="990"/>
      <c r="CC121" s="990"/>
      <c r="CD121" s="990"/>
      <c r="CE121" s="990"/>
      <c r="CF121" s="984">
        <v>8.9</v>
      </c>
      <c r="CG121" s="985"/>
      <c r="CH121" s="985"/>
      <c r="CI121" s="985"/>
      <c r="CJ121" s="985"/>
      <c r="CK121" s="1080"/>
      <c r="CL121" s="1081"/>
      <c r="CM121" s="1081"/>
      <c r="CN121" s="1081"/>
      <c r="CO121" s="1082"/>
      <c r="CP121" s="1090" t="s">
        <v>408</v>
      </c>
      <c r="CQ121" s="1091"/>
      <c r="CR121" s="1091"/>
      <c r="CS121" s="1091"/>
      <c r="CT121" s="1091"/>
      <c r="CU121" s="1091"/>
      <c r="CV121" s="1091"/>
      <c r="CW121" s="1091"/>
      <c r="CX121" s="1091"/>
      <c r="CY121" s="1091"/>
      <c r="CZ121" s="1091"/>
      <c r="DA121" s="1091"/>
      <c r="DB121" s="1091"/>
      <c r="DC121" s="1091"/>
      <c r="DD121" s="1091"/>
      <c r="DE121" s="1091"/>
      <c r="DF121" s="1092"/>
      <c r="DG121" s="989">
        <v>15413460</v>
      </c>
      <c r="DH121" s="990"/>
      <c r="DI121" s="990"/>
      <c r="DJ121" s="990"/>
      <c r="DK121" s="990"/>
      <c r="DL121" s="990">
        <v>14932765</v>
      </c>
      <c r="DM121" s="990"/>
      <c r="DN121" s="990"/>
      <c r="DO121" s="990"/>
      <c r="DP121" s="990"/>
      <c r="DQ121" s="990">
        <v>14817990</v>
      </c>
      <c r="DR121" s="990"/>
      <c r="DS121" s="990"/>
      <c r="DT121" s="990"/>
      <c r="DU121" s="990"/>
      <c r="DV121" s="991">
        <v>66.599999999999994</v>
      </c>
      <c r="DW121" s="991"/>
      <c r="DX121" s="991"/>
      <c r="DY121" s="991"/>
      <c r="DZ121" s="992"/>
    </row>
    <row r="122" spans="1:130" s="226" customFormat="1" ht="26.25" customHeight="1" x14ac:dyDescent="0.15">
      <c r="A122" s="1129"/>
      <c r="B122" s="1016"/>
      <c r="C122" s="986" t="s">
        <v>447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132</v>
      </c>
      <c r="AB122" s="1029"/>
      <c r="AC122" s="1029"/>
      <c r="AD122" s="1029"/>
      <c r="AE122" s="1030"/>
      <c r="AF122" s="1031" t="s">
        <v>132</v>
      </c>
      <c r="AG122" s="1029"/>
      <c r="AH122" s="1029"/>
      <c r="AI122" s="1029"/>
      <c r="AJ122" s="1030"/>
      <c r="AK122" s="1031" t="s">
        <v>132</v>
      </c>
      <c r="AL122" s="1029"/>
      <c r="AM122" s="1029"/>
      <c r="AN122" s="1029"/>
      <c r="AO122" s="1030"/>
      <c r="AP122" s="1032" t="s">
        <v>132</v>
      </c>
      <c r="AQ122" s="1033"/>
      <c r="AR122" s="1033"/>
      <c r="AS122" s="1033"/>
      <c r="AT122" s="1034"/>
      <c r="AU122" s="1062"/>
      <c r="AV122" s="1063"/>
      <c r="AW122" s="1063"/>
      <c r="AX122" s="1063"/>
      <c r="AY122" s="1064"/>
      <c r="AZ122" s="1044" t="s">
        <v>466</v>
      </c>
      <c r="BA122" s="1035"/>
      <c r="BB122" s="1035"/>
      <c r="BC122" s="1035"/>
      <c r="BD122" s="1035"/>
      <c r="BE122" s="1035"/>
      <c r="BF122" s="1035"/>
      <c r="BG122" s="1035"/>
      <c r="BH122" s="1035"/>
      <c r="BI122" s="1035"/>
      <c r="BJ122" s="1035"/>
      <c r="BK122" s="1035"/>
      <c r="BL122" s="1035"/>
      <c r="BM122" s="1035"/>
      <c r="BN122" s="1035"/>
      <c r="BO122" s="1035"/>
      <c r="BP122" s="1036"/>
      <c r="BQ122" s="1067">
        <v>76336724</v>
      </c>
      <c r="BR122" s="1068"/>
      <c r="BS122" s="1068"/>
      <c r="BT122" s="1068"/>
      <c r="BU122" s="1068"/>
      <c r="BV122" s="1068">
        <v>75313233</v>
      </c>
      <c r="BW122" s="1068"/>
      <c r="BX122" s="1068"/>
      <c r="BY122" s="1068"/>
      <c r="BZ122" s="1068"/>
      <c r="CA122" s="1068">
        <v>75178917</v>
      </c>
      <c r="CB122" s="1068"/>
      <c r="CC122" s="1068"/>
      <c r="CD122" s="1068"/>
      <c r="CE122" s="1068"/>
      <c r="CF122" s="1088">
        <v>338</v>
      </c>
      <c r="CG122" s="1089"/>
      <c r="CH122" s="1089"/>
      <c r="CI122" s="1089"/>
      <c r="CJ122" s="1089"/>
      <c r="CK122" s="1080"/>
      <c r="CL122" s="1081"/>
      <c r="CM122" s="1081"/>
      <c r="CN122" s="1081"/>
      <c r="CO122" s="1082"/>
      <c r="CP122" s="1090" t="s">
        <v>467</v>
      </c>
      <c r="CQ122" s="1091"/>
      <c r="CR122" s="1091"/>
      <c r="CS122" s="1091"/>
      <c r="CT122" s="1091"/>
      <c r="CU122" s="1091"/>
      <c r="CV122" s="1091"/>
      <c r="CW122" s="1091"/>
      <c r="CX122" s="1091"/>
      <c r="CY122" s="1091"/>
      <c r="CZ122" s="1091"/>
      <c r="DA122" s="1091"/>
      <c r="DB122" s="1091"/>
      <c r="DC122" s="1091"/>
      <c r="DD122" s="1091"/>
      <c r="DE122" s="1091"/>
      <c r="DF122" s="1092"/>
      <c r="DG122" s="989">
        <v>622199</v>
      </c>
      <c r="DH122" s="990"/>
      <c r="DI122" s="990"/>
      <c r="DJ122" s="990"/>
      <c r="DK122" s="990"/>
      <c r="DL122" s="990">
        <v>617520</v>
      </c>
      <c r="DM122" s="990"/>
      <c r="DN122" s="990"/>
      <c r="DO122" s="990"/>
      <c r="DP122" s="990"/>
      <c r="DQ122" s="990">
        <v>5299146</v>
      </c>
      <c r="DR122" s="990"/>
      <c r="DS122" s="990"/>
      <c r="DT122" s="990"/>
      <c r="DU122" s="990"/>
      <c r="DV122" s="991">
        <v>23.8</v>
      </c>
      <c r="DW122" s="991"/>
      <c r="DX122" s="991"/>
      <c r="DY122" s="991"/>
      <c r="DZ122" s="992"/>
    </row>
    <row r="123" spans="1:130" s="226" customFormat="1" ht="26.25" customHeight="1" x14ac:dyDescent="0.15">
      <c r="A123" s="1129"/>
      <c r="B123" s="1016"/>
      <c r="C123" s="986" t="s">
        <v>453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6463</v>
      </c>
      <c r="AB123" s="1029"/>
      <c r="AC123" s="1029"/>
      <c r="AD123" s="1029"/>
      <c r="AE123" s="1030"/>
      <c r="AF123" s="1031">
        <v>1333</v>
      </c>
      <c r="AG123" s="1029"/>
      <c r="AH123" s="1029"/>
      <c r="AI123" s="1029"/>
      <c r="AJ123" s="1030"/>
      <c r="AK123" s="1031">
        <v>1333</v>
      </c>
      <c r="AL123" s="1029"/>
      <c r="AM123" s="1029"/>
      <c r="AN123" s="1029"/>
      <c r="AO123" s="1030"/>
      <c r="AP123" s="1032">
        <v>0</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468</v>
      </c>
      <c r="BP123" s="1076"/>
      <c r="BQ123" s="1135">
        <v>86326532</v>
      </c>
      <c r="BR123" s="1136"/>
      <c r="BS123" s="1136"/>
      <c r="BT123" s="1136"/>
      <c r="BU123" s="1136"/>
      <c r="BV123" s="1136">
        <v>86241493</v>
      </c>
      <c r="BW123" s="1136"/>
      <c r="BX123" s="1136"/>
      <c r="BY123" s="1136"/>
      <c r="BZ123" s="1136"/>
      <c r="CA123" s="1136">
        <v>90013608</v>
      </c>
      <c r="CB123" s="1136"/>
      <c r="CC123" s="1136"/>
      <c r="CD123" s="1136"/>
      <c r="CE123" s="1136"/>
      <c r="CF123" s="1069"/>
      <c r="CG123" s="1070"/>
      <c r="CH123" s="1070"/>
      <c r="CI123" s="1070"/>
      <c r="CJ123" s="1071"/>
      <c r="CK123" s="1080"/>
      <c r="CL123" s="1081"/>
      <c r="CM123" s="1081"/>
      <c r="CN123" s="1081"/>
      <c r="CO123" s="1082"/>
      <c r="CP123" s="1090" t="s">
        <v>469</v>
      </c>
      <c r="CQ123" s="1091"/>
      <c r="CR123" s="1091"/>
      <c r="CS123" s="1091"/>
      <c r="CT123" s="1091"/>
      <c r="CU123" s="1091"/>
      <c r="CV123" s="1091"/>
      <c r="CW123" s="1091"/>
      <c r="CX123" s="1091"/>
      <c r="CY123" s="1091"/>
      <c r="CZ123" s="1091"/>
      <c r="DA123" s="1091"/>
      <c r="DB123" s="1091"/>
      <c r="DC123" s="1091"/>
      <c r="DD123" s="1091"/>
      <c r="DE123" s="1091"/>
      <c r="DF123" s="1092"/>
      <c r="DG123" s="1028">
        <v>227808</v>
      </c>
      <c r="DH123" s="1029"/>
      <c r="DI123" s="1029"/>
      <c r="DJ123" s="1029"/>
      <c r="DK123" s="1030"/>
      <c r="DL123" s="1031">
        <v>176635</v>
      </c>
      <c r="DM123" s="1029"/>
      <c r="DN123" s="1029"/>
      <c r="DO123" s="1029"/>
      <c r="DP123" s="1030"/>
      <c r="DQ123" s="1031">
        <v>108861</v>
      </c>
      <c r="DR123" s="1029"/>
      <c r="DS123" s="1029"/>
      <c r="DT123" s="1029"/>
      <c r="DU123" s="1030"/>
      <c r="DV123" s="1032">
        <v>0.5</v>
      </c>
      <c r="DW123" s="1033"/>
      <c r="DX123" s="1033"/>
      <c r="DY123" s="1033"/>
      <c r="DZ123" s="1034"/>
    </row>
    <row r="124" spans="1:130" s="226" customFormat="1" ht="26.25" customHeight="1" thickBot="1" x14ac:dyDescent="0.2">
      <c r="A124" s="1129"/>
      <c r="B124" s="1016"/>
      <c r="C124" s="986" t="s">
        <v>456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132</v>
      </c>
      <c r="AB124" s="1029"/>
      <c r="AC124" s="1029"/>
      <c r="AD124" s="1029"/>
      <c r="AE124" s="1030"/>
      <c r="AF124" s="1031" t="s">
        <v>132</v>
      </c>
      <c r="AG124" s="1029"/>
      <c r="AH124" s="1029"/>
      <c r="AI124" s="1029"/>
      <c r="AJ124" s="1030"/>
      <c r="AK124" s="1031" t="s">
        <v>132</v>
      </c>
      <c r="AL124" s="1029"/>
      <c r="AM124" s="1029"/>
      <c r="AN124" s="1029"/>
      <c r="AO124" s="1030"/>
      <c r="AP124" s="1032" t="s">
        <v>132</v>
      </c>
      <c r="AQ124" s="1033"/>
      <c r="AR124" s="1033"/>
      <c r="AS124" s="1033"/>
      <c r="AT124" s="1034"/>
      <c r="AU124" s="1131" t="s">
        <v>470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119.6</v>
      </c>
      <c r="BR124" s="1098"/>
      <c r="BS124" s="1098"/>
      <c r="BT124" s="1098"/>
      <c r="BU124" s="1098"/>
      <c r="BV124" s="1098">
        <v>116.5</v>
      </c>
      <c r="BW124" s="1098"/>
      <c r="BX124" s="1098"/>
      <c r="BY124" s="1098"/>
      <c r="BZ124" s="1098"/>
      <c r="CA124" s="1098">
        <v>106.3</v>
      </c>
      <c r="CB124" s="1098"/>
      <c r="CC124" s="1098"/>
      <c r="CD124" s="1098"/>
      <c r="CE124" s="1098"/>
      <c r="CF124" s="1099"/>
      <c r="CG124" s="1100"/>
      <c r="CH124" s="1100"/>
      <c r="CI124" s="1100"/>
      <c r="CJ124" s="1101"/>
      <c r="CK124" s="1083"/>
      <c r="CL124" s="1083"/>
      <c r="CM124" s="1083"/>
      <c r="CN124" s="1083"/>
      <c r="CO124" s="1084"/>
      <c r="CP124" s="1090" t="s">
        <v>471</v>
      </c>
      <c r="CQ124" s="1091"/>
      <c r="CR124" s="1091"/>
      <c r="CS124" s="1091"/>
      <c r="CT124" s="1091"/>
      <c r="CU124" s="1091"/>
      <c r="CV124" s="1091"/>
      <c r="CW124" s="1091"/>
      <c r="CX124" s="1091"/>
      <c r="CY124" s="1091"/>
      <c r="CZ124" s="1091"/>
      <c r="DA124" s="1091"/>
      <c r="DB124" s="1091"/>
      <c r="DC124" s="1091"/>
      <c r="DD124" s="1091"/>
      <c r="DE124" s="1091"/>
      <c r="DF124" s="1092"/>
      <c r="DG124" s="1075">
        <v>4318595</v>
      </c>
      <c r="DH124" s="1054"/>
      <c r="DI124" s="1054"/>
      <c r="DJ124" s="1054"/>
      <c r="DK124" s="1055"/>
      <c r="DL124" s="1053">
        <v>4567772</v>
      </c>
      <c r="DM124" s="1054"/>
      <c r="DN124" s="1054"/>
      <c r="DO124" s="1054"/>
      <c r="DP124" s="1055"/>
      <c r="DQ124" s="1053">
        <v>57634</v>
      </c>
      <c r="DR124" s="1054"/>
      <c r="DS124" s="1054"/>
      <c r="DT124" s="1054"/>
      <c r="DU124" s="1055"/>
      <c r="DV124" s="1056">
        <v>0.3</v>
      </c>
      <c r="DW124" s="1057"/>
      <c r="DX124" s="1057"/>
      <c r="DY124" s="1057"/>
      <c r="DZ124" s="1058"/>
    </row>
    <row r="125" spans="1:130" s="226" customFormat="1" ht="26.25" customHeight="1" x14ac:dyDescent="0.15">
      <c r="A125" s="1129"/>
      <c r="B125" s="1016"/>
      <c r="C125" s="986" t="s">
        <v>458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132</v>
      </c>
      <c r="AB125" s="1029"/>
      <c r="AC125" s="1029"/>
      <c r="AD125" s="1029"/>
      <c r="AE125" s="1030"/>
      <c r="AF125" s="1031" t="s">
        <v>132</v>
      </c>
      <c r="AG125" s="1029"/>
      <c r="AH125" s="1029"/>
      <c r="AI125" s="1029"/>
      <c r="AJ125" s="1030"/>
      <c r="AK125" s="1031" t="s">
        <v>132</v>
      </c>
      <c r="AL125" s="1029"/>
      <c r="AM125" s="1029"/>
      <c r="AN125" s="1029"/>
      <c r="AO125" s="1030"/>
      <c r="AP125" s="1032" t="s">
        <v>132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472</v>
      </c>
      <c r="CL125" s="1078"/>
      <c r="CM125" s="1078"/>
      <c r="CN125" s="1078"/>
      <c r="CO125" s="1079"/>
      <c r="CP125" s="1010" t="s">
        <v>473</v>
      </c>
      <c r="CQ125" s="959"/>
      <c r="CR125" s="959"/>
      <c r="CS125" s="959"/>
      <c r="CT125" s="959"/>
      <c r="CU125" s="959"/>
      <c r="CV125" s="959"/>
      <c r="CW125" s="959"/>
      <c r="CX125" s="959"/>
      <c r="CY125" s="959"/>
      <c r="CZ125" s="959"/>
      <c r="DA125" s="959"/>
      <c r="DB125" s="959"/>
      <c r="DC125" s="959"/>
      <c r="DD125" s="959"/>
      <c r="DE125" s="959"/>
      <c r="DF125" s="960"/>
      <c r="DG125" s="996" t="s">
        <v>132</v>
      </c>
      <c r="DH125" s="997"/>
      <c r="DI125" s="997"/>
      <c r="DJ125" s="997"/>
      <c r="DK125" s="997"/>
      <c r="DL125" s="997" t="s">
        <v>132</v>
      </c>
      <c r="DM125" s="997"/>
      <c r="DN125" s="997"/>
      <c r="DO125" s="997"/>
      <c r="DP125" s="997"/>
      <c r="DQ125" s="997" t="s">
        <v>132</v>
      </c>
      <c r="DR125" s="997"/>
      <c r="DS125" s="997"/>
      <c r="DT125" s="997"/>
      <c r="DU125" s="997"/>
      <c r="DV125" s="998" t="s">
        <v>132</v>
      </c>
      <c r="DW125" s="998"/>
      <c r="DX125" s="998"/>
      <c r="DY125" s="998"/>
      <c r="DZ125" s="999"/>
    </row>
    <row r="126" spans="1:130" s="226" customFormat="1" ht="26.25" customHeight="1" thickBot="1" x14ac:dyDescent="0.2">
      <c r="A126" s="1129"/>
      <c r="B126" s="1016"/>
      <c r="C126" s="986" t="s">
        <v>460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13043</v>
      </c>
      <c r="AB126" s="1029"/>
      <c r="AC126" s="1029"/>
      <c r="AD126" s="1029"/>
      <c r="AE126" s="1030"/>
      <c r="AF126" s="1031">
        <v>9919</v>
      </c>
      <c r="AG126" s="1029"/>
      <c r="AH126" s="1029"/>
      <c r="AI126" s="1029"/>
      <c r="AJ126" s="1030"/>
      <c r="AK126" s="1031">
        <v>6522</v>
      </c>
      <c r="AL126" s="1029"/>
      <c r="AM126" s="1029"/>
      <c r="AN126" s="1029"/>
      <c r="AO126" s="1030"/>
      <c r="AP126" s="1032">
        <v>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474</v>
      </c>
      <c r="CQ126" s="1020"/>
      <c r="CR126" s="1020"/>
      <c r="CS126" s="1020"/>
      <c r="CT126" s="1020"/>
      <c r="CU126" s="1020"/>
      <c r="CV126" s="1020"/>
      <c r="CW126" s="1020"/>
      <c r="CX126" s="1020"/>
      <c r="CY126" s="1020"/>
      <c r="CZ126" s="1020"/>
      <c r="DA126" s="1020"/>
      <c r="DB126" s="1020"/>
      <c r="DC126" s="1020"/>
      <c r="DD126" s="1020"/>
      <c r="DE126" s="1020"/>
      <c r="DF126" s="1021"/>
      <c r="DG126" s="989" t="s">
        <v>132</v>
      </c>
      <c r="DH126" s="990"/>
      <c r="DI126" s="990"/>
      <c r="DJ126" s="990"/>
      <c r="DK126" s="990"/>
      <c r="DL126" s="990" t="s">
        <v>132</v>
      </c>
      <c r="DM126" s="990"/>
      <c r="DN126" s="990"/>
      <c r="DO126" s="990"/>
      <c r="DP126" s="990"/>
      <c r="DQ126" s="990" t="s">
        <v>132</v>
      </c>
      <c r="DR126" s="990"/>
      <c r="DS126" s="990"/>
      <c r="DT126" s="990"/>
      <c r="DU126" s="990"/>
      <c r="DV126" s="991" t="s">
        <v>132</v>
      </c>
      <c r="DW126" s="991"/>
      <c r="DX126" s="991"/>
      <c r="DY126" s="991"/>
      <c r="DZ126" s="992"/>
    </row>
    <row r="127" spans="1:130" s="226" customFormat="1" ht="26.25" customHeight="1" x14ac:dyDescent="0.15">
      <c r="A127" s="1130"/>
      <c r="B127" s="1018"/>
      <c r="C127" s="1072" t="s">
        <v>475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4599</v>
      </c>
      <c r="AB127" s="1029"/>
      <c r="AC127" s="1029"/>
      <c r="AD127" s="1029"/>
      <c r="AE127" s="1030"/>
      <c r="AF127" s="1031">
        <v>863</v>
      </c>
      <c r="AG127" s="1029"/>
      <c r="AH127" s="1029"/>
      <c r="AI127" s="1029"/>
      <c r="AJ127" s="1030"/>
      <c r="AK127" s="1031">
        <v>1468</v>
      </c>
      <c r="AL127" s="1029"/>
      <c r="AM127" s="1029"/>
      <c r="AN127" s="1029"/>
      <c r="AO127" s="1030"/>
      <c r="AP127" s="1032">
        <v>0</v>
      </c>
      <c r="AQ127" s="1033"/>
      <c r="AR127" s="1033"/>
      <c r="AS127" s="1033"/>
      <c r="AT127" s="1034"/>
      <c r="AU127" s="262"/>
      <c r="AV127" s="262"/>
      <c r="AW127" s="262"/>
      <c r="AX127" s="1102" t="s">
        <v>476</v>
      </c>
      <c r="AY127" s="1103"/>
      <c r="AZ127" s="1103"/>
      <c r="BA127" s="1103"/>
      <c r="BB127" s="1103"/>
      <c r="BC127" s="1103"/>
      <c r="BD127" s="1103"/>
      <c r="BE127" s="1104"/>
      <c r="BF127" s="1105" t="s">
        <v>477</v>
      </c>
      <c r="BG127" s="1103"/>
      <c r="BH127" s="1103"/>
      <c r="BI127" s="1103"/>
      <c r="BJ127" s="1103"/>
      <c r="BK127" s="1103"/>
      <c r="BL127" s="1104"/>
      <c r="BM127" s="1105" t="s">
        <v>478</v>
      </c>
      <c r="BN127" s="1103"/>
      <c r="BO127" s="1103"/>
      <c r="BP127" s="1103"/>
      <c r="BQ127" s="1103"/>
      <c r="BR127" s="1103"/>
      <c r="BS127" s="1104"/>
      <c r="BT127" s="1105" t="s">
        <v>479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480</v>
      </c>
      <c r="CQ127" s="1020"/>
      <c r="CR127" s="1020"/>
      <c r="CS127" s="1020"/>
      <c r="CT127" s="1020"/>
      <c r="CU127" s="1020"/>
      <c r="CV127" s="1020"/>
      <c r="CW127" s="1020"/>
      <c r="CX127" s="1020"/>
      <c r="CY127" s="1020"/>
      <c r="CZ127" s="1020"/>
      <c r="DA127" s="1020"/>
      <c r="DB127" s="1020"/>
      <c r="DC127" s="1020"/>
      <c r="DD127" s="1020"/>
      <c r="DE127" s="1020"/>
      <c r="DF127" s="1021"/>
      <c r="DG127" s="989" t="s">
        <v>132</v>
      </c>
      <c r="DH127" s="990"/>
      <c r="DI127" s="990"/>
      <c r="DJ127" s="990"/>
      <c r="DK127" s="990"/>
      <c r="DL127" s="990" t="s">
        <v>132</v>
      </c>
      <c r="DM127" s="990"/>
      <c r="DN127" s="990"/>
      <c r="DO127" s="990"/>
      <c r="DP127" s="990"/>
      <c r="DQ127" s="990" t="s">
        <v>132</v>
      </c>
      <c r="DR127" s="990"/>
      <c r="DS127" s="990"/>
      <c r="DT127" s="990"/>
      <c r="DU127" s="990"/>
      <c r="DV127" s="991" t="s">
        <v>132</v>
      </c>
      <c r="DW127" s="991"/>
      <c r="DX127" s="991"/>
      <c r="DY127" s="991"/>
      <c r="DZ127" s="992"/>
    </row>
    <row r="128" spans="1:130" s="226" customFormat="1" ht="26.25" customHeight="1" thickBot="1" x14ac:dyDescent="0.2">
      <c r="A128" s="1113" t="s">
        <v>481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482</v>
      </c>
      <c r="X128" s="1115"/>
      <c r="Y128" s="1115"/>
      <c r="Z128" s="1116"/>
      <c r="AA128" s="1117">
        <v>252410</v>
      </c>
      <c r="AB128" s="1118"/>
      <c r="AC128" s="1118"/>
      <c r="AD128" s="1118"/>
      <c r="AE128" s="1119"/>
      <c r="AF128" s="1120">
        <v>239903</v>
      </c>
      <c r="AG128" s="1118"/>
      <c r="AH128" s="1118"/>
      <c r="AI128" s="1118"/>
      <c r="AJ128" s="1119"/>
      <c r="AK128" s="1120">
        <v>191483</v>
      </c>
      <c r="AL128" s="1118"/>
      <c r="AM128" s="1118"/>
      <c r="AN128" s="1118"/>
      <c r="AO128" s="1119"/>
      <c r="AP128" s="1121"/>
      <c r="AQ128" s="1122"/>
      <c r="AR128" s="1122"/>
      <c r="AS128" s="1122"/>
      <c r="AT128" s="1123"/>
      <c r="AU128" s="262"/>
      <c r="AV128" s="262"/>
      <c r="AW128" s="262"/>
      <c r="AX128" s="958" t="s">
        <v>483</v>
      </c>
      <c r="AY128" s="959"/>
      <c r="AZ128" s="959"/>
      <c r="BA128" s="959"/>
      <c r="BB128" s="959"/>
      <c r="BC128" s="959"/>
      <c r="BD128" s="959"/>
      <c r="BE128" s="960"/>
      <c r="BF128" s="1124" t="s">
        <v>132</v>
      </c>
      <c r="BG128" s="1125"/>
      <c r="BH128" s="1125"/>
      <c r="BI128" s="1125"/>
      <c r="BJ128" s="1125"/>
      <c r="BK128" s="1125"/>
      <c r="BL128" s="1126"/>
      <c r="BM128" s="1124">
        <v>11.87</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484</v>
      </c>
      <c r="CQ128" s="1107"/>
      <c r="CR128" s="1107"/>
      <c r="CS128" s="1107"/>
      <c r="CT128" s="1107"/>
      <c r="CU128" s="1107"/>
      <c r="CV128" s="1107"/>
      <c r="CW128" s="1107"/>
      <c r="CX128" s="1107"/>
      <c r="CY128" s="1107"/>
      <c r="CZ128" s="1107"/>
      <c r="DA128" s="1107"/>
      <c r="DB128" s="1107"/>
      <c r="DC128" s="1107"/>
      <c r="DD128" s="1107"/>
      <c r="DE128" s="1107"/>
      <c r="DF128" s="1108"/>
      <c r="DG128" s="1109" t="s">
        <v>132</v>
      </c>
      <c r="DH128" s="1110"/>
      <c r="DI128" s="1110"/>
      <c r="DJ128" s="1110"/>
      <c r="DK128" s="1110"/>
      <c r="DL128" s="1110">
        <v>8400</v>
      </c>
      <c r="DM128" s="1110"/>
      <c r="DN128" s="1110"/>
      <c r="DO128" s="1110"/>
      <c r="DP128" s="1110"/>
      <c r="DQ128" s="1110">
        <v>2800</v>
      </c>
      <c r="DR128" s="1110"/>
      <c r="DS128" s="1110"/>
      <c r="DT128" s="1110"/>
      <c r="DU128" s="1110"/>
      <c r="DV128" s="1111">
        <v>0</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485</v>
      </c>
      <c r="X129" s="1144"/>
      <c r="Y129" s="1144"/>
      <c r="Z129" s="1145"/>
      <c r="AA129" s="1028">
        <v>30862657</v>
      </c>
      <c r="AB129" s="1029"/>
      <c r="AC129" s="1029"/>
      <c r="AD129" s="1029"/>
      <c r="AE129" s="1030"/>
      <c r="AF129" s="1031">
        <v>29822458</v>
      </c>
      <c r="AG129" s="1029"/>
      <c r="AH129" s="1029"/>
      <c r="AI129" s="1029"/>
      <c r="AJ129" s="1030"/>
      <c r="AK129" s="1031">
        <v>28756532</v>
      </c>
      <c r="AL129" s="1029"/>
      <c r="AM129" s="1029"/>
      <c r="AN129" s="1029"/>
      <c r="AO129" s="1030"/>
      <c r="AP129" s="1146"/>
      <c r="AQ129" s="1147"/>
      <c r="AR129" s="1147"/>
      <c r="AS129" s="1147"/>
      <c r="AT129" s="1148"/>
      <c r="AU129" s="264"/>
      <c r="AV129" s="264"/>
      <c r="AW129" s="264"/>
      <c r="AX129" s="1137" t="s">
        <v>486</v>
      </c>
      <c r="AY129" s="1020"/>
      <c r="AZ129" s="1020"/>
      <c r="BA129" s="1020"/>
      <c r="BB129" s="1020"/>
      <c r="BC129" s="1020"/>
      <c r="BD129" s="1020"/>
      <c r="BE129" s="1021"/>
      <c r="BF129" s="1138" t="s">
        <v>132</v>
      </c>
      <c r="BG129" s="1139"/>
      <c r="BH129" s="1139"/>
      <c r="BI129" s="1139"/>
      <c r="BJ129" s="1139"/>
      <c r="BK129" s="1139"/>
      <c r="BL129" s="1140"/>
      <c r="BM129" s="1138">
        <v>16.87</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488</v>
      </c>
      <c r="X130" s="1144"/>
      <c r="Y130" s="1144"/>
      <c r="Z130" s="1145"/>
      <c r="AA130" s="1028">
        <v>6630851</v>
      </c>
      <c r="AB130" s="1029"/>
      <c r="AC130" s="1029"/>
      <c r="AD130" s="1029"/>
      <c r="AE130" s="1030"/>
      <c r="AF130" s="1031">
        <v>6545781</v>
      </c>
      <c r="AG130" s="1029"/>
      <c r="AH130" s="1029"/>
      <c r="AI130" s="1029"/>
      <c r="AJ130" s="1030"/>
      <c r="AK130" s="1031">
        <v>6517044</v>
      </c>
      <c r="AL130" s="1029"/>
      <c r="AM130" s="1029"/>
      <c r="AN130" s="1029"/>
      <c r="AO130" s="1030"/>
      <c r="AP130" s="1146"/>
      <c r="AQ130" s="1147"/>
      <c r="AR130" s="1147"/>
      <c r="AS130" s="1147"/>
      <c r="AT130" s="1148"/>
      <c r="AU130" s="264"/>
      <c r="AV130" s="264"/>
      <c r="AW130" s="264"/>
      <c r="AX130" s="1137" t="s">
        <v>489</v>
      </c>
      <c r="AY130" s="1020"/>
      <c r="AZ130" s="1020"/>
      <c r="BA130" s="1020"/>
      <c r="BB130" s="1020"/>
      <c r="BC130" s="1020"/>
      <c r="BD130" s="1020"/>
      <c r="BE130" s="1021"/>
      <c r="BF130" s="1174">
        <v>9.6999999999999993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490</v>
      </c>
      <c r="X131" s="1182"/>
      <c r="Y131" s="1182"/>
      <c r="Z131" s="1183"/>
      <c r="AA131" s="1075">
        <v>24231806</v>
      </c>
      <c r="AB131" s="1054"/>
      <c r="AC131" s="1054"/>
      <c r="AD131" s="1054"/>
      <c r="AE131" s="1055"/>
      <c r="AF131" s="1053">
        <v>23276677</v>
      </c>
      <c r="AG131" s="1054"/>
      <c r="AH131" s="1054"/>
      <c r="AI131" s="1054"/>
      <c r="AJ131" s="1055"/>
      <c r="AK131" s="1053">
        <v>22239488</v>
      </c>
      <c r="AL131" s="1054"/>
      <c r="AM131" s="1054"/>
      <c r="AN131" s="1054"/>
      <c r="AO131" s="1055"/>
      <c r="AP131" s="1184"/>
      <c r="AQ131" s="1185"/>
      <c r="AR131" s="1185"/>
      <c r="AS131" s="1185"/>
      <c r="AT131" s="1186"/>
      <c r="AU131" s="264"/>
      <c r="AV131" s="264"/>
      <c r="AW131" s="264"/>
      <c r="AX131" s="1156" t="s">
        <v>491</v>
      </c>
      <c r="AY131" s="1107"/>
      <c r="AZ131" s="1107"/>
      <c r="BA131" s="1107"/>
      <c r="BB131" s="1107"/>
      <c r="BC131" s="1107"/>
      <c r="BD131" s="1107"/>
      <c r="BE131" s="1108"/>
      <c r="BF131" s="1157">
        <v>106.3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493</v>
      </c>
      <c r="W132" s="1167"/>
      <c r="X132" s="1167"/>
      <c r="Y132" s="1167"/>
      <c r="Z132" s="1168"/>
      <c r="AA132" s="1169">
        <v>10.19618595</v>
      </c>
      <c r="AB132" s="1170"/>
      <c r="AC132" s="1170"/>
      <c r="AD132" s="1170"/>
      <c r="AE132" s="1171"/>
      <c r="AF132" s="1172">
        <v>8.5806277239999993</v>
      </c>
      <c r="AG132" s="1170"/>
      <c r="AH132" s="1170"/>
      <c r="AI132" s="1170"/>
      <c r="AJ132" s="1171"/>
      <c r="AK132" s="1172">
        <v>10.516483109999999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494</v>
      </c>
      <c r="W133" s="1150"/>
      <c r="X133" s="1150"/>
      <c r="Y133" s="1150"/>
      <c r="Z133" s="1151"/>
      <c r="AA133" s="1152">
        <v>11.5</v>
      </c>
      <c r="AB133" s="1153"/>
      <c r="AC133" s="1153"/>
      <c r="AD133" s="1153"/>
      <c r="AE133" s="1154"/>
      <c r="AF133" s="1152">
        <v>10.1</v>
      </c>
      <c r="AG133" s="1153"/>
      <c r="AH133" s="1153"/>
      <c r="AI133" s="1153"/>
      <c r="AJ133" s="1154"/>
      <c r="AK133" s="1152">
        <v>9.6999999999999993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7TAs+5OdwCluDWDPxwiNDrS/DIwaVu+he8vdTyLINkqxPClKsyfhslPBy/l7EwR3PG+S135vBAqPrI4PQm8zSw==" saltValue="+kvVe2w9uyTgLcqj7EZhc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wEt/4TtqNP0WbEJ/Nk+G5yZnJdIR7yUU1vGRZxCeM2KTVuQHGvUL5iX0+zHrswRASdr1SvjGtrjo2O0oZK4Ew==" saltValue="Fg6oInAnc2/IIUaAtnHa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M8TJ294Ph9Oeh0Mb8QtHpqE4yjMoxpmfyUsJRGf5vpW/WuDSKNuOda2XHnOXNQ8bSEuwzb07ZY6HnEjT+DmsA==" saltValue="euq1upbC4cTW+lLCbifQy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498</v>
      </c>
      <c r="AP7" s="283"/>
      <c r="AQ7" s="284" t="s">
        <v>499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500</v>
      </c>
      <c r="AQ8" s="290" t="s">
        <v>501</v>
      </c>
      <c r="AR8" s="291" t="s">
        <v>502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503</v>
      </c>
      <c r="AL9" s="1193"/>
      <c r="AM9" s="1193"/>
      <c r="AN9" s="1194"/>
      <c r="AO9" s="292">
        <v>7597128</v>
      </c>
      <c r="AP9" s="292">
        <v>96773</v>
      </c>
      <c r="AQ9" s="293">
        <v>72828</v>
      </c>
      <c r="AR9" s="294">
        <v>32.9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504</v>
      </c>
      <c r="AL10" s="1193"/>
      <c r="AM10" s="1193"/>
      <c r="AN10" s="1194"/>
      <c r="AO10" s="295">
        <v>757473</v>
      </c>
      <c r="AP10" s="295">
        <v>9649</v>
      </c>
      <c r="AQ10" s="296">
        <v>5865</v>
      </c>
      <c r="AR10" s="297">
        <v>64.5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505</v>
      </c>
      <c r="AL11" s="1193"/>
      <c r="AM11" s="1193"/>
      <c r="AN11" s="1194"/>
      <c r="AO11" s="295">
        <v>153167</v>
      </c>
      <c r="AP11" s="295">
        <v>1951</v>
      </c>
      <c r="AQ11" s="296">
        <v>5145</v>
      </c>
      <c r="AR11" s="297">
        <v>-62.1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506</v>
      </c>
      <c r="AL12" s="1193"/>
      <c r="AM12" s="1193"/>
      <c r="AN12" s="1194"/>
      <c r="AO12" s="295" t="s">
        <v>507</v>
      </c>
      <c r="AP12" s="295" t="s">
        <v>507</v>
      </c>
      <c r="AQ12" s="296">
        <v>1255</v>
      </c>
      <c r="AR12" s="297" t="s">
        <v>507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508</v>
      </c>
      <c r="AL13" s="1193"/>
      <c r="AM13" s="1193"/>
      <c r="AN13" s="1194"/>
      <c r="AO13" s="295" t="s">
        <v>507</v>
      </c>
      <c r="AP13" s="295" t="s">
        <v>507</v>
      </c>
      <c r="AQ13" s="296">
        <v>1</v>
      </c>
      <c r="AR13" s="297" t="s">
        <v>507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509</v>
      </c>
      <c r="AL14" s="1193"/>
      <c r="AM14" s="1193"/>
      <c r="AN14" s="1194"/>
      <c r="AO14" s="295">
        <v>91747</v>
      </c>
      <c r="AP14" s="295">
        <v>1169</v>
      </c>
      <c r="AQ14" s="296">
        <v>3026</v>
      </c>
      <c r="AR14" s="297">
        <v>-61.4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510</v>
      </c>
      <c r="AL15" s="1193"/>
      <c r="AM15" s="1193"/>
      <c r="AN15" s="1194"/>
      <c r="AO15" s="295">
        <v>199927</v>
      </c>
      <c r="AP15" s="295">
        <v>2547</v>
      </c>
      <c r="AQ15" s="296">
        <v>1617</v>
      </c>
      <c r="AR15" s="297">
        <v>57.5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511</v>
      </c>
      <c r="AL16" s="1196"/>
      <c r="AM16" s="1196"/>
      <c r="AN16" s="1197"/>
      <c r="AO16" s="295">
        <v>-821089</v>
      </c>
      <c r="AP16" s="295">
        <v>-10459</v>
      </c>
      <c r="AQ16" s="296">
        <v>-6841</v>
      </c>
      <c r="AR16" s="297">
        <v>52.9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7978353</v>
      </c>
      <c r="AP17" s="295">
        <v>101629</v>
      </c>
      <c r="AQ17" s="296">
        <v>82896</v>
      </c>
      <c r="AR17" s="297">
        <v>22.6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516</v>
      </c>
      <c r="AL21" s="1188"/>
      <c r="AM21" s="1188"/>
      <c r="AN21" s="1189"/>
      <c r="AO21" s="307">
        <v>11.83</v>
      </c>
      <c r="AP21" s="308">
        <v>8.3000000000000007</v>
      </c>
      <c r="AQ21" s="309">
        <v>3.53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517</v>
      </c>
      <c r="AL22" s="1188"/>
      <c r="AM22" s="1188"/>
      <c r="AN22" s="1189"/>
      <c r="AO22" s="312">
        <v>96.6</v>
      </c>
      <c r="AP22" s="313">
        <v>98</v>
      </c>
      <c r="AQ22" s="314">
        <v>-1.4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519</v>
      </c>
      <c r="AO27" s="273"/>
      <c r="AP27" s="273"/>
      <c r="AQ27" s="273"/>
      <c r="AR27" s="273"/>
      <c r="AS27" s="273"/>
      <c r="AT27" s="273"/>
    </row>
    <row r="28" spans="1:46" ht="17.25" x14ac:dyDescent="0.1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498</v>
      </c>
      <c r="AP30" s="283"/>
      <c r="AQ30" s="284" t="s">
        <v>499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500</v>
      </c>
      <c r="AQ31" s="290" t="s">
        <v>501</v>
      </c>
      <c r="AR31" s="291" t="s">
        <v>502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522</v>
      </c>
      <c r="AL32" s="1204"/>
      <c r="AM32" s="1204"/>
      <c r="AN32" s="1205"/>
      <c r="AO32" s="322">
        <v>6322973</v>
      </c>
      <c r="AP32" s="322">
        <v>80542</v>
      </c>
      <c r="AQ32" s="323">
        <v>54128</v>
      </c>
      <c r="AR32" s="324">
        <v>48.8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523</v>
      </c>
      <c r="AL33" s="1204"/>
      <c r="AM33" s="1204"/>
      <c r="AN33" s="1205"/>
      <c r="AO33" s="322" t="s">
        <v>507</v>
      </c>
      <c r="AP33" s="322" t="s">
        <v>507</v>
      </c>
      <c r="AQ33" s="323" t="s">
        <v>507</v>
      </c>
      <c r="AR33" s="324" t="s">
        <v>507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524</v>
      </c>
      <c r="AL34" s="1204"/>
      <c r="AM34" s="1204"/>
      <c r="AN34" s="1205"/>
      <c r="AO34" s="322" t="s">
        <v>507</v>
      </c>
      <c r="AP34" s="322" t="s">
        <v>507</v>
      </c>
      <c r="AQ34" s="323">
        <v>36</v>
      </c>
      <c r="AR34" s="324" t="s">
        <v>507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525</v>
      </c>
      <c r="AL35" s="1204"/>
      <c r="AM35" s="1204"/>
      <c r="AN35" s="1205"/>
      <c r="AO35" s="322">
        <v>2650790</v>
      </c>
      <c r="AP35" s="322">
        <v>33766</v>
      </c>
      <c r="AQ35" s="323">
        <v>14780</v>
      </c>
      <c r="AR35" s="324">
        <v>128.5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526</v>
      </c>
      <c r="AL36" s="1204"/>
      <c r="AM36" s="1204"/>
      <c r="AN36" s="1205"/>
      <c r="AO36" s="322">
        <v>64253</v>
      </c>
      <c r="AP36" s="322">
        <v>818</v>
      </c>
      <c r="AQ36" s="323">
        <v>1208</v>
      </c>
      <c r="AR36" s="324">
        <v>-32.299999999999997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527</v>
      </c>
      <c r="AL37" s="1204"/>
      <c r="AM37" s="1204"/>
      <c r="AN37" s="1205"/>
      <c r="AO37" s="322">
        <v>9323</v>
      </c>
      <c r="AP37" s="322">
        <v>119</v>
      </c>
      <c r="AQ37" s="323">
        <v>884</v>
      </c>
      <c r="AR37" s="324">
        <v>-86.5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528</v>
      </c>
      <c r="AL38" s="1207"/>
      <c r="AM38" s="1207"/>
      <c r="AN38" s="1208"/>
      <c r="AO38" s="325" t="s">
        <v>507</v>
      </c>
      <c r="AP38" s="325" t="s">
        <v>507</v>
      </c>
      <c r="AQ38" s="326">
        <v>2</v>
      </c>
      <c r="AR38" s="314" t="s">
        <v>507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529</v>
      </c>
      <c r="AL39" s="1207"/>
      <c r="AM39" s="1207"/>
      <c r="AN39" s="1208"/>
      <c r="AO39" s="322">
        <v>-191483</v>
      </c>
      <c r="AP39" s="322">
        <v>-2439</v>
      </c>
      <c r="AQ39" s="323">
        <v>-4266</v>
      </c>
      <c r="AR39" s="324">
        <v>-42.8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530</v>
      </c>
      <c r="AL40" s="1204"/>
      <c r="AM40" s="1204"/>
      <c r="AN40" s="1205"/>
      <c r="AO40" s="322">
        <v>-6517044</v>
      </c>
      <c r="AP40" s="322">
        <v>-83014</v>
      </c>
      <c r="AQ40" s="323">
        <v>-48487</v>
      </c>
      <c r="AR40" s="324">
        <v>71.2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2338812</v>
      </c>
      <c r="AP41" s="322">
        <v>29792</v>
      </c>
      <c r="AQ41" s="323">
        <v>18285</v>
      </c>
      <c r="AR41" s="324">
        <v>62.9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498</v>
      </c>
      <c r="AN49" s="1200" t="s">
        <v>534</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535</v>
      </c>
      <c r="AO50" s="339" t="s">
        <v>536</v>
      </c>
      <c r="AP50" s="340" t="s">
        <v>537</v>
      </c>
      <c r="AQ50" s="341" t="s">
        <v>538</v>
      </c>
      <c r="AR50" s="342" t="s">
        <v>539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7809035</v>
      </c>
      <c r="AN51" s="344">
        <v>93915</v>
      </c>
      <c r="AO51" s="345">
        <v>0.3</v>
      </c>
      <c r="AP51" s="346">
        <v>63956</v>
      </c>
      <c r="AQ51" s="347">
        <v>25.7</v>
      </c>
      <c r="AR51" s="348">
        <v>-25.4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3592194</v>
      </c>
      <c r="AN52" s="352">
        <v>43201</v>
      </c>
      <c r="AO52" s="353">
        <v>29.4</v>
      </c>
      <c r="AP52" s="354">
        <v>29239</v>
      </c>
      <c r="AQ52" s="355">
        <v>8.8000000000000007</v>
      </c>
      <c r="AR52" s="356">
        <v>20.6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11945340</v>
      </c>
      <c r="AN53" s="344">
        <v>145744</v>
      </c>
      <c r="AO53" s="345">
        <v>55.2</v>
      </c>
      <c r="AP53" s="346">
        <v>66255</v>
      </c>
      <c r="AQ53" s="347">
        <v>3.6</v>
      </c>
      <c r="AR53" s="348">
        <v>51.6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6722212</v>
      </c>
      <c r="AN54" s="352">
        <v>82017</v>
      </c>
      <c r="AO54" s="353">
        <v>89.8</v>
      </c>
      <c r="AP54" s="354">
        <v>31822</v>
      </c>
      <c r="AQ54" s="355">
        <v>8.8000000000000007</v>
      </c>
      <c r="AR54" s="356">
        <v>81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6539948</v>
      </c>
      <c r="AN55" s="344">
        <v>80979</v>
      </c>
      <c r="AO55" s="345">
        <v>-44.4</v>
      </c>
      <c r="AP55" s="346">
        <v>92247</v>
      </c>
      <c r="AQ55" s="347">
        <v>39.200000000000003</v>
      </c>
      <c r="AR55" s="348">
        <v>-83.6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3519511</v>
      </c>
      <c r="AN56" s="352">
        <v>43579</v>
      </c>
      <c r="AO56" s="353">
        <v>-46.9</v>
      </c>
      <c r="AP56" s="354">
        <v>37204</v>
      </c>
      <c r="AQ56" s="355">
        <v>16.899999999999999</v>
      </c>
      <c r="AR56" s="356">
        <v>-63.8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6818162</v>
      </c>
      <c r="AN57" s="344">
        <v>85594</v>
      </c>
      <c r="AO57" s="345">
        <v>5.7</v>
      </c>
      <c r="AP57" s="346">
        <v>67319</v>
      </c>
      <c r="AQ57" s="347">
        <v>-27</v>
      </c>
      <c r="AR57" s="348">
        <v>32.700000000000003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4176735</v>
      </c>
      <c r="AN58" s="352">
        <v>52434</v>
      </c>
      <c r="AO58" s="353">
        <v>20.3</v>
      </c>
      <c r="AP58" s="354">
        <v>38101</v>
      </c>
      <c r="AQ58" s="355">
        <v>2.4</v>
      </c>
      <c r="AR58" s="356">
        <v>17.899999999999999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8905027</v>
      </c>
      <c r="AN59" s="344">
        <v>113433</v>
      </c>
      <c r="AO59" s="345">
        <v>32.5</v>
      </c>
      <c r="AP59" s="346">
        <v>70615</v>
      </c>
      <c r="AQ59" s="347">
        <v>4.9000000000000004</v>
      </c>
      <c r="AR59" s="348">
        <v>27.6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5743231</v>
      </c>
      <c r="AN60" s="352">
        <v>73158</v>
      </c>
      <c r="AO60" s="353">
        <v>39.5</v>
      </c>
      <c r="AP60" s="354">
        <v>37382</v>
      </c>
      <c r="AQ60" s="355">
        <v>-1.9</v>
      </c>
      <c r="AR60" s="356">
        <v>41.4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8403502</v>
      </c>
      <c r="AN61" s="359">
        <v>103933</v>
      </c>
      <c r="AO61" s="360">
        <v>9.9</v>
      </c>
      <c r="AP61" s="361">
        <v>72078</v>
      </c>
      <c r="AQ61" s="362">
        <v>9.3000000000000007</v>
      </c>
      <c r="AR61" s="348">
        <v>0.6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4750777</v>
      </c>
      <c r="AN62" s="352">
        <v>58878</v>
      </c>
      <c r="AO62" s="353">
        <v>26.4</v>
      </c>
      <c r="AP62" s="354">
        <v>34750</v>
      </c>
      <c r="AQ62" s="355">
        <v>7</v>
      </c>
      <c r="AR62" s="356">
        <v>19.399999999999999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rhTrL8hspR8pRR+3AAsKRyBXnXlPcmYv8fMtM0vjdlqX8TilIiWIFUUak/uqQIFtexEP8KusPz9JTD0Kis1Ddg==" saltValue="KEIrePeLmz/tkKKgguWRu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hpyiyk//xivTBOdygv6igZvU29xvHiNFCrsESc62hDTm73g6bxxzBQZaH/RFAMBq7C7YqVH4HtM4H6t32AFMg==" saltValue="TvRifdAlUpIREMvTZZ+K5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98" zoomScaleNormal="98"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jE2nDRwWfg+KBcDSjdZDszzr7ptv50e3EqYd8ZetVF7Tjw5YH30oNj/6x9+Wo6SXjNXqYeefNmIFqIHthMuxQ==" saltValue="0vNp6BTqp+E44CK1A8Kb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12" t="s">
        <v>3</v>
      </c>
      <c r="D47" s="1212"/>
      <c r="E47" s="1213"/>
      <c r="F47" s="11">
        <v>9.0299999999999994</v>
      </c>
      <c r="G47" s="12">
        <v>9.1300000000000008</v>
      </c>
      <c r="H47" s="12">
        <v>9.2100000000000009</v>
      </c>
      <c r="I47" s="12">
        <v>9.5299999999999994</v>
      </c>
      <c r="J47" s="13">
        <v>9.89</v>
      </c>
    </row>
    <row r="48" spans="2:10" ht="57.75" customHeight="1" x14ac:dyDescent="0.15">
      <c r="B48" s="14"/>
      <c r="C48" s="1214" t="s">
        <v>4</v>
      </c>
      <c r="D48" s="1214"/>
      <c r="E48" s="1215"/>
      <c r="F48" s="15">
        <v>6.98</v>
      </c>
      <c r="G48" s="16">
        <v>7.04</v>
      </c>
      <c r="H48" s="16">
        <v>9.14</v>
      </c>
      <c r="I48" s="16">
        <v>10.74</v>
      </c>
      <c r="J48" s="17">
        <v>7.25</v>
      </c>
    </row>
    <row r="49" spans="2:10" ht="57.75" customHeight="1" thickBot="1" x14ac:dyDescent="0.2">
      <c r="B49" s="18"/>
      <c r="C49" s="1216" t="s">
        <v>5</v>
      </c>
      <c r="D49" s="1216"/>
      <c r="E49" s="1217"/>
      <c r="F49" s="19">
        <v>5.82</v>
      </c>
      <c r="G49" s="20">
        <v>6.56</v>
      </c>
      <c r="H49" s="20">
        <v>2.0499999999999998</v>
      </c>
      <c r="I49" s="20">
        <v>1.29</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TXfqglsV6kz/WI/oBpujzSzEwC6uvrqYxHunJTRwq0HS5IKK+TBMrblABl54BOPOjazi21xD/nlyI4wYXlZkA==" saltValue="mgeUa7I/S5ndO4sTsd0O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小野　俊輔</cp:lastModifiedBy>
  <cp:lastPrinted>2019-10-29T09:18:29Z</cp:lastPrinted>
  <dcterms:created xsi:type="dcterms:W3CDTF">2019-02-14T01:30:44Z</dcterms:created>
  <dcterms:modified xsi:type="dcterms:W3CDTF">2019-11-01T04:21:14Z</dcterms:modified>
  <cp:category/>
</cp:coreProperties>
</file>