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codeName="ThisWorkbook"/>
  <mc:AlternateContent xmlns:mc="http://schemas.openxmlformats.org/markup-compatibility/2006">
    <mc:Choice Requires="x15">
      <x15ac:absPath xmlns:x15ac="http://schemas.microsoft.com/office/spreadsheetml/2010/11/ac" url="\\fsvlgw\Shares\由利本荘市\1000000000-市長部局\1020000000-健康福祉部\1020200000-長寿生きがい課\移行\共通\4  施設関係\介護保険施設等物価高騰対策事業\令和７年度\02_R7年度下半期（食材料費・光熱水費）\01_R7下半期要綱_申請書様式も\"/>
    </mc:Choice>
  </mc:AlternateContent>
  <xr:revisionPtr revIDLastSave="0" documentId="13_ncr:1_{2DB8DA3A-89F4-404A-B9A5-3D0B65ED465B}" xr6:coauthVersionLast="47" xr6:coauthVersionMax="47" xr10:uidLastSave="{00000000-0000-0000-0000-000000000000}"/>
  <bookViews>
    <workbookView xWindow="-98" yWindow="-98" windowWidth="21795" windowHeight="13875" tabRatio="741" xr2:uid="{00000000-000D-0000-FFFF-FFFF00000000}"/>
  </bookViews>
  <sheets>
    <sheet name="（入力の前にお読みください）本申請書の使い方" sheetId="1" r:id="rId1"/>
    <sheet name="基本情報" sheetId="22" r:id="rId2"/>
    <sheet name="施設一覧" sheetId="23" r:id="rId3"/>
    <sheet name="総括表" sheetId="2" r:id="rId4"/>
    <sheet name="申請額一覧（別紙１）" sheetId="25" r:id="rId5"/>
    <sheet name="請求書" sheetId="21" r:id="rId6"/>
    <sheet name="委任状（申請者と口座名義人が違う場合に押印提出）" sheetId="20" r:id="rId7"/>
    <sheet name="施設１" sheetId="3" r:id="rId8"/>
    <sheet name="施設２" sheetId="27" r:id="rId9"/>
    <sheet name="施設３" sheetId="28" r:id="rId10"/>
    <sheet name="施設４" sheetId="43" r:id="rId11"/>
    <sheet name="施設５" sheetId="44" r:id="rId12"/>
    <sheet name="施設６" sheetId="42" r:id="rId13"/>
    <sheet name="施設７" sheetId="41" r:id="rId14"/>
    <sheet name="施設８" sheetId="47" r:id="rId15"/>
    <sheet name="施設９" sheetId="46" r:id="rId16"/>
    <sheet name="施設１０" sheetId="50" r:id="rId17"/>
    <sheet name="施設１１" sheetId="48" r:id="rId18"/>
    <sheet name="施設１２" sheetId="49" r:id="rId19"/>
    <sheet name="施設１３" sheetId="45" r:id="rId20"/>
    <sheet name="施設１４" sheetId="52" r:id="rId21"/>
    <sheet name="施設１５" sheetId="51" r:id="rId22"/>
    <sheet name="貼付用" sheetId="26" r:id="rId23"/>
  </sheets>
  <definedNames>
    <definedName name="_xlnm.Print_Area" localSheetId="6">'委任状（申請者と口座名義人が違う場合に押印提出）'!$A$1:$Y$23</definedName>
    <definedName name="_xlnm.Print_Area" localSheetId="7">施設１!$A$1:$AP$30</definedName>
    <definedName name="_xlnm.Print_Area" localSheetId="16">施設１０!$A$1:$AP$30</definedName>
    <definedName name="_xlnm.Print_Area" localSheetId="17">施設１１!$A$1:$AP$30</definedName>
    <definedName name="_xlnm.Print_Area" localSheetId="18">施設１２!$A$1:$AP$30</definedName>
    <definedName name="_xlnm.Print_Area" localSheetId="19">施設１３!$A$1:$AP$30</definedName>
    <definedName name="_xlnm.Print_Area" localSheetId="20">施設１４!$A$1:$AP$30</definedName>
    <definedName name="_xlnm.Print_Area" localSheetId="21">施設１５!$A$1:$AP$30</definedName>
    <definedName name="_xlnm.Print_Area" localSheetId="8">施設２!$A$1:$AP$30</definedName>
    <definedName name="_xlnm.Print_Area" localSheetId="9">施設３!$A$1:$AP$30</definedName>
    <definedName name="_xlnm.Print_Area" localSheetId="10">施設４!$A$1:$AP$30</definedName>
    <definedName name="_xlnm.Print_Area" localSheetId="11">施設５!$A$1:$AP$30</definedName>
    <definedName name="_xlnm.Print_Area" localSheetId="12">施設６!$A$1:$AP$30</definedName>
    <definedName name="_xlnm.Print_Area" localSheetId="13">施設７!$A$1:$AP$30</definedName>
    <definedName name="_xlnm.Print_Area" localSheetId="14">施設８!$A$1:$AP$30</definedName>
    <definedName name="_xlnm.Print_Area" localSheetId="15">施設９!$A$1:$AP$30</definedName>
    <definedName name="_xlnm.Print_Area" localSheetId="2">施設一覧!$A$2:$S$18</definedName>
    <definedName name="_xlnm.Print_Area" localSheetId="4">'申請額一覧（別紙１）'!$A$1:$T$20</definedName>
    <definedName name="_xlnm.Print_Area" localSheetId="5">請求書!$A$1:$AL$31</definedName>
    <definedName name="_xlnm.Print_Area" localSheetId="3">総括表!$A$1:$AB$48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25" l="1"/>
  <c r="W8" i="25"/>
  <c r="V9" i="25"/>
  <c r="W9" i="25"/>
  <c r="V10" i="25"/>
  <c r="W10" i="25"/>
  <c r="V11" i="25"/>
  <c r="W11" i="25"/>
  <c r="V12" i="25"/>
  <c r="W12" i="25"/>
  <c r="V13" i="25"/>
  <c r="W13" i="25"/>
  <c r="V14" i="25"/>
  <c r="W14" i="25"/>
  <c r="V15" i="25"/>
  <c r="W15" i="25"/>
  <c r="V16" i="25"/>
  <c r="W16" i="25"/>
  <c r="V17" i="25"/>
  <c r="W17" i="25"/>
  <c r="V18" i="25"/>
  <c r="W18" i="25"/>
  <c r="V19" i="25"/>
  <c r="W19" i="25"/>
  <c r="V20" i="25"/>
  <c r="W20" i="25"/>
  <c r="W7" i="25"/>
  <c r="V7" i="25"/>
  <c r="S6" i="25"/>
  <c r="T8" i="25"/>
  <c r="T9" i="25"/>
  <c r="T10" i="25"/>
  <c r="T11" i="25"/>
  <c r="T12" i="25"/>
  <c r="T13" i="25"/>
  <c r="T14" i="25"/>
  <c r="T15" i="25"/>
  <c r="T16" i="25"/>
  <c r="T17" i="25"/>
  <c r="T18" i="25"/>
  <c r="T19" i="25"/>
  <c r="T20" i="25"/>
  <c r="S8" i="25"/>
  <c r="S9" i="25"/>
  <c r="S10" i="25"/>
  <c r="S11" i="25"/>
  <c r="S12" i="25"/>
  <c r="S13" i="25"/>
  <c r="S14" i="25"/>
  <c r="S15" i="25"/>
  <c r="S16" i="25"/>
  <c r="S17" i="25"/>
  <c r="S18" i="25"/>
  <c r="S19" i="25"/>
  <c r="S20" i="25"/>
  <c r="AT27" i="52"/>
  <c r="Y27" i="52" s="1"/>
  <c r="K27" i="52"/>
  <c r="AT24" i="52"/>
  <c r="Y24" i="52" s="1"/>
  <c r="K24" i="52"/>
  <c r="AT21" i="52"/>
  <c r="Y21" i="52" s="1"/>
  <c r="K21" i="52"/>
  <c r="AT18" i="52"/>
  <c r="Y18" i="52" s="1"/>
  <c r="K18" i="52"/>
  <c r="AT15" i="52"/>
  <c r="A15" i="52" s="1"/>
  <c r="AT14" i="52"/>
  <c r="A14" i="52" s="1"/>
  <c r="AT13" i="52"/>
  <c r="A13" i="52" s="1"/>
  <c r="AT12" i="52"/>
  <c r="A12" i="52" s="1"/>
  <c r="AT11" i="52"/>
  <c r="A11" i="52" s="1"/>
  <c r="AT10" i="52"/>
  <c r="A10" i="52" s="1"/>
  <c r="AT7" i="52"/>
  <c r="N7" i="52" s="1"/>
  <c r="AT6" i="52"/>
  <c r="S6" i="52" s="1"/>
  <c r="AV5" i="52"/>
  <c r="AM5" i="52" s="1"/>
  <c r="A24" i="52" s="1"/>
  <c r="AU5" i="52"/>
  <c r="AH5" i="52" s="1"/>
  <c r="AT5" i="52"/>
  <c r="N5" i="52" s="1"/>
  <c r="AU4" i="52"/>
  <c r="AK4" i="52" s="1"/>
  <c r="AT4" i="52"/>
  <c r="N4" i="52" s="1"/>
  <c r="AT3" i="52"/>
  <c r="N3" i="52" s="1"/>
  <c r="AT27" i="51"/>
  <c r="Y27" i="51" s="1"/>
  <c r="K27" i="51"/>
  <c r="AT24" i="51"/>
  <c r="Y24" i="51" s="1"/>
  <c r="K24" i="51"/>
  <c r="AT21" i="51"/>
  <c r="Y21" i="51" s="1"/>
  <c r="K21" i="51"/>
  <c r="AT18" i="51"/>
  <c r="Y18" i="51" s="1"/>
  <c r="K18" i="51"/>
  <c r="AT15" i="51"/>
  <c r="A15" i="51" s="1"/>
  <c r="AT14" i="51"/>
  <c r="A14" i="51" s="1"/>
  <c r="AT13" i="51"/>
  <c r="A13" i="51" s="1"/>
  <c r="AT12" i="51"/>
  <c r="A12" i="51" s="1"/>
  <c r="AT11" i="51"/>
  <c r="A11" i="51" s="1"/>
  <c r="AT10" i="51"/>
  <c r="A10" i="51" s="1"/>
  <c r="AT7" i="51"/>
  <c r="N7" i="51" s="1"/>
  <c r="AT6" i="51"/>
  <c r="S6" i="51" s="1"/>
  <c r="AV5" i="51"/>
  <c r="AM5" i="51" s="1"/>
  <c r="A24" i="51" s="1"/>
  <c r="AU5" i="51"/>
  <c r="AH5" i="51" s="1"/>
  <c r="A21" i="51" s="1"/>
  <c r="AT5" i="51"/>
  <c r="N5" i="51" s="1"/>
  <c r="AU4" i="51"/>
  <c r="AK4" i="51" s="1"/>
  <c r="AT4" i="51"/>
  <c r="N4" i="51" s="1"/>
  <c r="AT3" i="51"/>
  <c r="N3" i="51" s="1"/>
  <c r="AT27" i="50"/>
  <c r="Y27" i="50" s="1"/>
  <c r="K27" i="50"/>
  <c r="AT24" i="50"/>
  <c r="Y24" i="50" s="1"/>
  <c r="K24" i="50"/>
  <c r="AT21" i="50"/>
  <c r="Y21" i="50" s="1"/>
  <c r="K21" i="50"/>
  <c r="AT18" i="50"/>
  <c r="Y18" i="50" s="1"/>
  <c r="K18" i="50"/>
  <c r="AT15" i="50"/>
  <c r="A15" i="50" s="1"/>
  <c r="AT14" i="50"/>
  <c r="A14" i="50" s="1"/>
  <c r="AT13" i="50"/>
  <c r="A13" i="50" s="1"/>
  <c r="AT12" i="50"/>
  <c r="A12" i="50" s="1"/>
  <c r="AT11" i="50"/>
  <c r="A11" i="50" s="1"/>
  <c r="AT10" i="50"/>
  <c r="A10" i="50" s="1"/>
  <c r="AT7" i="50"/>
  <c r="N7" i="50" s="1"/>
  <c r="AT6" i="50"/>
  <c r="S6" i="50" s="1"/>
  <c r="AV5" i="50"/>
  <c r="AM5" i="50" s="1"/>
  <c r="AU5" i="50"/>
  <c r="AH5" i="50" s="1"/>
  <c r="AT5" i="50"/>
  <c r="N5" i="50" s="1"/>
  <c r="AU4" i="50"/>
  <c r="AK4" i="50" s="1"/>
  <c r="AT4" i="50"/>
  <c r="N4" i="50" s="1"/>
  <c r="AT3" i="50"/>
  <c r="N3" i="50" s="1"/>
  <c r="AT27" i="49"/>
  <c r="Y27" i="49" s="1"/>
  <c r="K27" i="49"/>
  <c r="AT24" i="49"/>
  <c r="Y24" i="49" s="1"/>
  <c r="K24" i="49"/>
  <c r="AT21" i="49"/>
  <c r="Y21" i="49" s="1"/>
  <c r="K21" i="49"/>
  <c r="AT18" i="49"/>
  <c r="Y18" i="49" s="1"/>
  <c r="K18" i="49"/>
  <c r="AT15" i="49"/>
  <c r="A15" i="49" s="1"/>
  <c r="AT14" i="49"/>
  <c r="A14" i="49" s="1"/>
  <c r="AT13" i="49"/>
  <c r="A13" i="49" s="1"/>
  <c r="AT12" i="49"/>
  <c r="A12" i="49" s="1"/>
  <c r="AT11" i="49"/>
  <c r="A11" i="49" s="1"/>
  <c r="AT10" i="49"/>
  <c r="A10" i="49" s="1"/>
  <c r="AT7" i="49"/>
  <c r="N7" i="49" s="1"/>
  <c r="AT6" i="49"/>
  <c r="S6" i="49" s="1"/>
  <c r="AV5" i="49"/>
  <c r="AM5" i="49" s="1"/>
  <c r="AU5" i="49"/>
  <c r="AH5" i="49" s="1"/>
  <c r="A21" i="49" s="1"/>
  <c r="AT5" i="49"/>
  <c r="N5" i="49" s="1"/>
  <c r="AU4" i="49"/>
  <c r="AK4" i="49" s="1"/>
  <c r="AT4" i="49"/>
  <c r="N4" i="49" s="1"/>
  <c r="AT3" i="49"/>
  <c r="N3" i="49" s="1"/>
  <c r="AT27" i="48"/>
  <c r="Y27" i="48" s="1"/>
  <c r="K27" i="48"/>
  <c r="AT24" i="48"/>
  <c r="Y24" i="48" s="1"/>
  <c r="K24" i="48"/>
  <c r="AT21" i="48"/>
  <c r="Y21" i="48" s="1"/>
  <c r="K21" i="48"/>
  <c r="AT18" i="48"/>
  <c r="Y18" i="48" s="1"/>
  <c r="K18" i="48"/>
  <c r="AT15" i="48"/>
  <c r="A15" i="48" s="1"/>
  <c r="AT14" i="48"/>
  <c r="A14" i="48" s="1"/>
  <c r="AT13" i="48"/>
  <c r="A13" i="48" s="1"/>
  <c r="AT12" i="48"/>
  <c r="A12" i="48" s="1"/>
  <c r="AT11" i="48"/>
  <c r="A11" i="48" s="1"/>
  <c r="AT10" i="48"/>
  <c r="A10" i="48" s="1"/>
  <c r="AT7" i="48"/>
  <c r="N7" i="48" s="1"/>
  <c r="AT6" i="48"/>
  <c r="S6" i="48" s="1"/>
  <c r="AV5" i="48"/>
  <c r="AM5" i="48" s="1"/>
  <c r="AU5" i="48"/>
  <c r="AH5" i="48" s="1"/>
  <c r="AT5" i="48"/>
  <c r="N5" i="48" s="1"/>
  <c r="AU4" i="48"/>
  <c r="AK4" i="48" s="1"/>
  <c r="AT4" i="48"/>
  <c r="N4" i="48" s="1"/>
  <c r="AT3" i="48"/>
  <c r="N3" i="48" s="1"/>
  <c r="AT27" i="47"/>
  <c r="Y27" i="47" s="1"/>
  <c r="K27" i="47"/>
  <c r="AT24" i="47"/>
  <c r="Y24" i="47" s="1"/>
  <c r="K24" i="47"/>
  <c r="AT21" i="47"/>
  <c r="Y21" i="47" s="1"/>
  <c r="K21" i="47"/>
  <c r="AT18" i="47"/>
  <c r="Y18" i="47" s="1"/>
  <c r="K18" i="47"/>
  <c r="AT15" i="47"/>
  <c r="A15" i="47" s="1"/>
  <c r="AT14" i="47"/>
  <c r="A14" i="47" s="1"/>
  <c r="AT13" i="47"/>
  <c r="A13" i="47" s="1"/>
  <c r="AT12" i="47"/>
  <c r="A12" i="47" s="1"/>
  <c r="AT11" i="47"/>
  <c r="A11" i="47" s="1"/>
  <c r="AT10" i="47"/>
  <c r="A10" i="47" s="1"/>
  <c r="AT7" i="47"/>
  <c r="N7" i="47" s="1"/>
  <c r="AT6" i="47"/>
  <c r="S6" i="47" s="1"/>
  <c r="AV5" i="47"/>
  <c r="AM5" i="47" s="1"/>
  <c r="A24" i="47" s="1"/>
  <c r="AU5" i="47"/>
  <c r="AH5" i="47" s="1"/>
  <c r="AT5" i="47"/>
  <c r="N5" i="47" s="1"/>
  <c r="AU4" i="47"/>
  <c r="AK4" i="47" s="1"/>
  <c r="AT4" i="47"/>
  <c r="N4" i="47" s="1"/>
  <c r="AT3" i="47"/>
  <c r="N3" i="47" s="1"/>
  <c r="AT27" i="46"/>
  <c r="Y27" i="46" s="1"/>
  <c r="K27" i="46"/>
  <c r="AT24" i="46"/>
  <c r="Y24" i="46" s="1"/>
  <c r="K24" i="46"/>
  <c r="AT21" i="46"/>
  <c r="Y21" i="46" s="1"/>
  <c r="K21" i="46"/>
  <c r="AT18" i="46"/>
  <c r="Y18" i="46" s="1"/>
  <c r="K18" i="46"/>
  <c r="AT15" i="46"/>
  <c r="A15" i="46" s="1"/>
  <c r="AT14" i="46"/>
  <c r="A14" i="46" s="1"/>
  <c r="AT13" i="46"/>
  <c r="A13" i="46" s="1"/>
  <c r="AT12" i="46"/>
  <c r="A12" i="46" s="1"/>
  <c r="AT11" i="46"/>
  <c r="A11" i="46" s="1"/>
  <c r="AT10" i="46"/>
  <c r="A10" i="46" s="1"/>
  <c r="AT7" i="46"/>
  <c r="N7" i="46" s="1"/>
  <c r="AT6" i="46"/>
  <c r="S6" i="46" s="1"/>
  <c r="AV5" i="46"/>
  <c r="AM5" i="46" s="1"/>
  <c r="AU5" i="46"/>
  <c r="AH5" i="46" s="1"/>
  <c r="AT5" i="46"/>
  <c r="N5" i="46" s="1"/>
  <c r="AU4" i="46"/>
  <c r="AK4" i="46" s="1"/>
  <c r="AT4" i="46"/>
  <c r="N4" i="46" s="1"/>
  <c r="AT3" i="46"/>
  <c r="N3" i="46" s="1"/>
  <c r="AT27" i="45"/>
  <c r="Y27" i="45" s="1"/>
  <c r="K27" i="45"/>
  <c r="AT24" i="45"/>
  <c r="Y24" i="45" s="1"/>
  <c r="K24" i="45"/>
  <c r="AT21" i="45"/>
  <c r="Y21" i="45" s="1"/>
  <c r="K21" i="45"/>
  <c r="AT18" i="45"/>
  <c r="Y18" i="45" s="1"/>
  <c r="K18" i="45"/>
  <c r="AT15" i="45"/>
  <c r="A15" i="45" s="1"/>
  <c r="AT14" i="45"/>
  <c r="A14" i="45" s="1"/>
  <c r="AT13" i="45"/>
  <c r="A13" i="45" s="1"/>
  <c r="AT12" i="45"/>
  <c r="A12" i="45" s="1"/>
  <c r="AT11" i="45"/>
  <c r="A11" i="45" s="1"/>
  <c r="AT10" i="45"/>
  <c r="A10" i="45" s="1"/>
  <c r="AT7" i="45"/>
  <c r="N7" i="45" s="1"/>
  <c r="AT6" i="45"/>
  <c r="S6" i="45" s="1"/>
  <c r="AV5" i="45"/>
  <c r="AM5" i="45" s="1"/>
  <c r="A24" i="45" s="1"/>
  <c r="AU5" i="45"/>
  <c r="AH5" i="45" s="1"/>
  <c r="AT5" i="45"/>
  <c r="N5" i="45" s="1"/>
  <c r="AU4" i="45"/>
  <c r="AK4" i="45" s="1"/>
  <c r="AT4" i="45"/>
  <c r="N4" i="45" s="1"/>
  <c r="AT3" i="45"/>
  <c r="N3" i="45" s="1"/>
  <c r="AT27" i="44"/>
  <c r="Y27" i="44" s="1"/>
  <c r="K27" i="44"/>
  <c r="AT24" i="44"/>
  <c r="Y24" i="44" s="1"/>
  <c r="K24" i="44"/>
  <c r="AT21" i="44"/>
  <c r="Y21" i="44" s="1"/>
  <c r="K21" i="44"/>
  <c r="AT18" i="44"/>
  <c r="Y18" i="44" s="1"/>
  <c r="K18" i="44"/>
  <c r="AT15" i="44"/>
  <c r="A15" i="44" s="1"/>
  <c r="AT14" i="44"/>
  <c r="A14" i="44" s="1"/>
  <c r="AT13" i="44"/>
  <c r="A13" i="44" s="1"/>
  <c r="AT12" i="44"/>
  <c r="A12" i="44" s="1"/>
  <c r="AT11" i="44"/>
  <c r="A11" i="44" s="1"/>
  <c r="AT10" i="44"/>
  <c r="A10" i="44" s="1"/>
  <c r="AT7" i="44"/>
  <c r="N7" i="44" s="1"/>
  <c r="AT6" i="44"/>
  <c r="S6" i="44" s="1"/>
  <c r="AV5" i="44"/>
  <c r="AM5" i="44" s="1"/>
  <c r="A24" i="44" s="1"/>
  <c r="AU5" i="44"/>
  <c r="AH5" i="44" s="1"/>
  <c r="AT5" i="44"/>
  <c r="N5" i="44" s="1"/>
  <c r="AU4" i="44"/>
  <c r="AK4" i="44" s="1"/>
  <c r="AT4" i="44"/>
  <c r="N4" i="44" s="1"/>
  <c r="AT3" i="44"/>
  <c r="N3" i="44" s="1"/>
  <c r="AT27" i="43"/>
  <c r="Y27" i="43" s="1"/>
  <c r="K27" i="43"/>
  <c r="AT24" i="43"/>
  <c r="Y24" i="43" s="1"/>
  <c r="K24" i="43"/>
  <c r="AT21" i="43"/>
  <c r="Y21" i="43" s="1"/>
  <c r="K21" i="43"/>
  <c r="AT18" i="43"/>
  <c r="Y18" i="43" s="1"/>
  <c r="K18" i="43"/>
  <c r="AT15" i="43"/>
  <c r="A15" i="43" s="1"/>
  <c r="AT14" i="43"/>
  <c r="A14" i="43" s="1"/>
  <c r="AT13" i="43"/>
  <c r="A13" i="43" s="1"/>
  <c r="AT12" i="43"/>
  <c r="A12" i="43" s="1"/>
  <c r="AT11" i="43"/>
  <c r="A11" i="43" s="1"/>
  <c r="AT10" i="43"/>
  <c r="A10" i="43" s="1"/>
  <c r="AT7" i="43"/>
  <c r="N7" i="43" s="1"/>
  <c r="AT6" i="43"/>
  <c r="S6" i="43" s="1"/>
  <c r="AV5" i="43"/>
  <c r="AM5" i="43" s="1"/>
  <c r="AU5" i="43"/>
  <c r="AH5" i="43" s="1"/>
  <c r="AT5" i="43"/>
  <c r="N5" i="43" s="1"/>
  <c r="AU4" i="43"/>
  <c r="AK4" i="43" s="1"/>
  <c r="AT4" i="43"/>
  <c r="N4" i="43" s="1"/>
  <c r="AT3" i="43"/>
  <c r="N3" i="43" s="1"/>
  <c r="AT27" i="42"/>
  <c r="Y27" i="42" s="1"/>
  <c r="K27" i="42"/>
  <c r="AT24" i="42"/>
  <c r="Y24" i="42" s="1"/>
  <c r="K24" i="42"/>
  <c r="AT21" i="42"/>
  <c r="Y21" i="42" s="1"/>
  <c r="K21" i="42"/>
  <c r="AT18" i="42"/>
  <c r="Y18" i="42" s="1"/>
  <c r="K18" i="42"/>
  <c r="AT15" i="42"/>
  <c r="A15" i="42" s="1"/>
  <c r="AT14" i="42"/>
  <c r="A14" i="42" s="1"/>
  <c r="AT13" i="42"/>
  <c r="A13" i="42" s="1"/>
  <c r="AT12" i="42"/>
  <c r="A12" i="42" s="1"/>
  <c r="AT11" i="42"/>
  <c r="A11" i="42" s="1"/>
  <c r="AT10" i="42"/>
  <c r="A10" i="42" s="1"/>
  <c r="AT7" i="42"/>
  <c r="N7" i="42" s="1"/>
  <c r="AT6" i="42"/>
  <c r="S6" i="42" s="1"/>
  <c r="AV5" i="42"/>
  <c r="AM5" i="42" s="1"/>
  <c r="A24" i="42" s="1"/>
  <c r="AU5" i="42"/>
  <c r="AH5" i="42" s="1"/>
  <c r="A18" i="42" s="1"/>
  <c r="AT5" i="42"/>
  <c r="N5" i="42" s="1"/>
  <c r="AU4" i="42"/>
  <c r="AK4" i="42" s="1"/>
  <c r="AT4" i="42"/>
  <c r="N4" i="42" s="1"/>
  <c r="AT3" i="42"/>
  <c r="N3" i="42" s="1"/>
  <c r="AT27" i="41"/>
  <c r="Y27" i="41" s="1"/>
  <c r="K27" i="41"/>
  <c r="AT24" i="41"/>
  <c r="Y24" i="41" s="1"/>
  <c r="K24" i="41"/>
  <c r="AT21" i="41"/>
  <c r="Y21" i="41" s="1"/>
  <c r="K21" i="41"/>
  <c r="AT18" i="41"/>
  <c r="Y18" i="41" s="1"/>
  <c r="K18" i="41"/>
  <c r="AT15" i="41"/>
  <c r="A15" i="41" s="1"/>
  <c r="AT14" i="41"/>
  <c r="A14" i="41" s="1"/>
  <c r="AT13" i="41"/>
  <c r="A13" i="41" s="1"/>
  <c r="AT12" i="41"/>
  <c r="A12" i="41" s="1"/>
  <c r="AT11" i="41"/>
  <c r="A11" i="41" s="1"/>
  <c r="AT10" i="41"/>
  <c r="A10" i="41" s="1"/>
  <c r="AT7" i="41"/>
  <c r="N7" i="41" s="1"/>
  <c r="AT6" i="41"/>
  <c r="S6" i="41" s="1"/>
  <c r="AV5" i="41"/>
  <c r="AM5" i="41" s="1"/>
  <c r="AU5" i="41"/>
  <c r="AH5" i="41" s="1"/>
  <c r="AT5" i="41"/>
  <c r="N5" i="41" s="1"/>
  <c r="AU4" i="41"/>
  <c r="AK4" i="41" s="1"/>
  <c r="AT4" i="41"/>
  <c r="N4" i="41" s="1"/>
  <c r="AT3" i="41"/>
  <c r="N3" i="41" s="1"/>
  <c r="AT27" i="28"/>
  <c r="Y27" i="28" s="1"/>
  <c r="K27" i="28"/>
  <c r="AT24" i="28"/>
  <c r="Y24" i="28" s="1"/>
  <c r="K24" i="28"/>
  <c r="AT21" i="28"/>
  <c r="Y21" i="28" s="1"/>
  <c r="K21" i="28"/>
  <c r="AT18" i="28"/>
  <c r="Y18" i="28" s="1"/>
  <c r="K18" i="28"/>
  <c r="AT15" i="28"/>
  <c r="A15" i="28" s="1"/>
  <c r="AT14" i="28"/>
  <c r="A14" i="28" s="1"/>
  <c r="AT13" i="28"/>
  <c r="A13" i="28" s="1"/>
  <c r="AT12" i="28"/>
  <c r="A12" i="28" s="1"/>
  <c r="AT11" i="28"/>
  <c r="A11" i="28" s="1"/>
  <c r="AT10" i="28"/>
  <c r="A10" i="28" s="1"/>
  <c r="AT7" i="28"/>
  <c r="N7" i="28" s="1"/>
  <c r="AT6" i="28"/>
  <c r="S6" i="28" s="1"/>
  <c r="AV5" i="28"/>
  <c r="AM5" i="28" s="1"/>
  <c r="A24" i="28" s="1"/>
  <c r="AU5" i="28"/>
  <c r="AH5" i="28" s="1"/>
  <c r="AT5" i="28"/>
  <c r="N5" i="28" s="1"/>
  <c r="AU4" i="28"/>
  <c r="AK4" i="28" s="1"/>
  <c r="AT4" i="28"/>
  <c r="N4" i="28" s="1"/>
  <c r="AT3" i="28"/>
  <c r="N3" i="28" s="1"/>
  <c r="AT27" i="27"/>
  <c r="Y27" i="27" s="1"/>
  <c r="K27" i="27"/>
  <c r="AT24" i="27"/>
  <c r="Y24" i="27" s="1"/>
  <c r="K24" i="27"/>
  <c r="AT21" i="27"/>
  <c r="Y21" i="27" s="1"/>
  <c r="K21" i="27"/>
  <c r="AT18" i="27"/>
  <c r="Y18" i="27" s="1"/>
  <c r="K18" i="27"/>
  <c r="AT15" i="27"/>
  <c r="A15" i="27" s="1"/>
  <c r="AT14" i="27"/>
  <c r="A14" i="27" s="1"/>
  <c r="AT13" i="27"/>
  <c r="A13" i="27" s="1"/>
  <c r="AT12" i="27"/>
  <c r="A12" i="27" s="1"/>
  <c r="AT11" i="27"/>
  <c r="A11" i="27" s="1"/>
  <c r="AT10" i="27"/>
  <c r="A10" i="27" s="1"/>
  <c r="AT7" i="27"/>
  <c r="N7" i="27" s="1"/>
  <c r="AT6" i="27"/>
  <c r="S6" i="27" s="1"/>
  <c r="AV5" i="27"/>
  <c r="AM5" i="27" s="1"/>
  <c r="AU5" i="27"/>
  <c r="AH5" i="27" s="1"/>
  <c r="AT5" i="27"/>
  <c r="N5" i="27" s="1"/>
  <c r="AU4" i="27"/>
  <c r="AK4" i="27" s="1"/>
  <c r="AT4" i="27"/>
  <c r="N4" i="27" s="1"/>
  <c r="AT3" i="27"/>
  <c r="N3" i="27" s="1"/>
  <c r="AT27" i="3"/>
  <c r="Y27" i="3" s="1"/>
  <c r="AT24" i="3"/>
  <c r="Y24" i="3" s="1"/>
  <c r="AT18" i="3"/>
  <c r="Y18" i="3" s="1"/>
  <c r="AT21" i="3"/>
  <c r="Y21" i="3" s="1"/>
  <c r="R24" i="47" l="1"/>
  <c r="R24" i="28"/>
  <c r="AF24" i="28" s="1"/>
  <c r="R24" i="45"/>
  <c r="AF24" i="45" s="1"/>
  <c r="R24" i="52"/>
  <c r="AF24" i="52" s="1"/>
  <c r="R24" i="51"/>
  <c r="AF24" i="51" s="1"/>
  <c r="R18" i="42"/>
  <c r="AF18" i="42" s="1"/>
  <c r="R24" i="44"/>
  <c r="AF24" i="44" s="1"/>
  <c r="R24" i="42"/>
  <c r="AF24" i="42" s="1"/>
  <c r="AF24" i="47"/>
  <c r="A27" i="42"/>
  <c r="R27" i="42" s="1"/>
  <c r="AF27" i="42" s="1"/>
  <c r="A27" i="51"/>
  <c r="R27" i="51" s="1"/>
  <c r="AF27" i="51" s="1"/>
  <c r="A27" i="52"/>
  <c r="R27" i="52" s="1"/>
  <c r="AF27" i="52" s="1"/>
  <c r="A27" i="45"/>
  <c r="R27" i="45" s="1"/>
  <c r="AF27" i="45" s="1"/>
  <c r="A24" i="49"/>
  <c r="R24" i="49" s="1"/>
  <c r="AF24" i="49" s="1"/>
  <c r="A27" i="49"/>
  <c r="R27" i="49" s="1"/>
  <c r="AF27" i="49" s="1"/>
  <c r="A24" i="48"/>
  <c r="R24" i="48" s="1"/>
  <c r="AF24" i="48" s="1"/>
  <c r="A27" i="48"/>
  <c r="R27" i="48" s="1"/>
  <c r="AF27" i="48" s="1"/>
  <c r="A24" i="50"/>
  <c r="R24" i="50" s="1"/>
  <c r="AF24" i="50" s="1"/>
  <c r="A27" i="50"/>
  <c r="R27" i="50" s="1"/>
  <c r="AF27" i="50" s="1"/>
  <c r="A24" i="46"/>
  <c r="R24" i="46" s="1"/>
  <c r="AF24" i="46" s="1"/>
  <c r="A27" i="46"/>
  <c r="R27" i="46" s="1"/>
  <c r="AF27" i="46" s="1"/>
  <c r="A27" i="47"/>
  <c r="R27" i="47" s="1"/>
  <c r="AF27" i="47" s="1"/>
  <c r="A27" i="44"/>
  <c r="R27" i="44" s="1"/>
  <c r="AF27" i="44" s="1"/>
  <c r="A24" i="43"/>
  <c r="R24" i="43" s="1"/>
  <c r="AF24" i="43" s="1"/>
  <c r="A27" i="43"/>
  <c r="R27" i="43" s="1"/>
  <c r="AF27" i="43" s="1"/>
  <c r="A21" i="52"/>
  <c r="R21" i="52" s="1"/>
  <c r="AF21" i="52" s="1"/>
  <c r="A18" i="52"/>
  <c r="R18" i="52" s="1"/>
  <c r="AF18" i="52" s="1"/>
  <c r="A18" i="51"/>
  <c r="R18" i="51" s="1"/>
  <c r="AF18" i="51" s="1"/>
  <c r="R21" i="51"/>
  <c r="AF21" i="51" s="1"/>
  <c r="A21" i="50"/>
  <c r="R21" i="50" s="1"/>
  <c r="AF21" i="50" s="1"/>
  <c r="A18" i="50"/>
  <c r="R18" i="50" s="1"/>
  <c r="AF18" i="50" s="1"/>
  <c r="A18" i="49"/>
  <c r="R18" i="49" s="1"/>
  <c r="AF18" i="49" s="1"/>
  <c r="R21" i="49"/>
  <c r="AF21" i="49" s="1"/>
  <c r="A21" i="48"/>
  <c r="R21" i="48" s="1"/>
  <c r="AF21" i="48" s="1"/>
  <c r="A18" i="48"/>
  <c r="R18" i="48" s="1"/>
  <c r="AF18" i="48" s="1"/>
  <c r="A21" i="47"/>
  <c r="R21" i="47" s="1"/>
  <c r="AF21" i="47" s="1"/>
  <c r="A18" i="47"/>
  <c r="R18" i="47" s="1"/>
  <c r="AF18" i="47" s="1"/>
  <c r="A21" i="46"/>
  <c r="R21" i="46" s="1"/>
  <c r="AF21" i="46" s="1"/>
  <c r="A18" i="46"/>
  <c r="R18" i="46" s="1"/>
  <c r="AF18" i="46" s="1"/>
  <c r="A21" i="45"/>
  <c r="R21" i="45" s="1"/>
  <c r="AF21" i="45" s="1"/>
  <c r="A18" i="45"/>
  <c r="R18" i="45" s="1"/>
  <c r="AF18" i="45" s="1"/>
  <c r="A21" i="44"/>
  <c r="R21" i="44" s="1"/>
  <c r="AF21" i="44" s="1"/>
  <c r="A18" i="44"/>
  <c r="R18" i="44" s="1"/>
  <c r="AF18" i="44" s="1"/>
  <c r="A21" i="43"/>
  <c r="R21" i="43" s="1"/>
  <c r="AF21" i="43" s="1"/>
  <c r="A18" i="43"/>
  <c r="R18" i="43" s="1"/>
  <c r="AF18" i="43" s="1"/>
  <c r="A21" i="42"/>
  <c r="R21" i="42" s="1"/>
  <c r="AF21" i="42" s="1"/>
  <c r="A24" i="41"/>
  <c r="R24" i="41" s="1"/>
  <c r="AF24" i="41" s="1"/>
  <c r="A27" i="41"/>
  <c r="R27" i="41" s="1"/>
  <c r="AF27" i="41" s="1"/>
  <c r="A21" i="41"/>
  <c r="R21" i="41" s="1"/>
  <c r="AF21" i="41" s="1"/>
  <c r="A18" i="41"/>
  <c r="R18" i="41" s="1"/>
  <c r="AF18" i="41" s="1"/>
  <c r="A27" i="28"/>
  <c r="R27" i="28" s="1"/>
  <c r="AF27" i="28" s="1"/>
  <c r="A21" i="28"/>
  <c r="R21" i="28" s="1"/>
  <c r="AF21" i="28" s="1"/>
  <c r="A18" i="28"/>
  <c r="R18" i="28" s="1"/>
  <c r="AF18" i="28" s="1"/>
  <c r="A24" i="27"/>
  <c r="R24" i="27" s="1"/>
  <c r="AF24" i="27" s="1"/>
  <c r="A27" i="27"/>
  <c r="R27" i="27" s="1"/>
  <c r="AF27" i="27" s="1"/>
  <c r="A21" i="27"/>
  <c r="R21" i="27" s="1"/>
  <c r="AF21" i="27" s="1"/>
  <c r="A18" i="27"/>
  <c r="R18" i="27" s="1"/>
  <c r="AF18" i="27" s="1"/>
  <c r="CI2" i="26"/>
  <c r="CH2" i="26"/>
  <c r="CG2" i="26"/>
  <c r="CF2" i="26"/>
  <c r="CE2" i="26"/>
  <c r="CU2" i="26"/>
  <c r="CT2" i="26"/>
  <c r="CS2" i="26"/>
  <c r="CR2" i="26"/>
  <c r="CQ2" i="26"/>
  <c r="HK2" i="26"/>
  <c r="HJ2" i="26"/>
  <c r="HI2" i="26"/>
  <c r="HH2" i="26"/>
  <c r="HG2" i="26"/>
  <c r="GY2" i="26"/>
  <c r="GX2" i="26"/>
  <c r="GW2" i="26"/>
  <c r="GV2" i="26"/>
  <c r="GU2" i="26"/>
  <c r="GM2" i="26"/>
  <c r="GL2" i="26"/>
  <c r="GK2" i="26"/>
  <c r="GJ2" i="26"/>
  <c r="GI2" i="26"/>
  <c r="GA2" i="26"/>
  <c r="FZ2" i="26"/>
  <c r="FY2" i="26"/>
  <c r="FX2" i="26"/>
  <c r="FW2" i="26"/>
  <c r="FO2" i="26"/>
  <c r="FN2" i="26"/>
  <c r="FM2" i="26"/>
  <c r="FL2" i="26"/>
  <c r="FK2" i="26"/>
  <c r="FC2" i="26"/>
  <c r="FB2" i="26"/>
  <c r="FA2" i="26"/>
  <c r="EZ2" i="26"/>
  <c r="EY2" i="26"/>
  <c r="EQ2" i="26"/>
  <c r="EP2" i="26"/>
  <c r="EO2" i="26"/>
  <c r="EN2" i="26"/>
  <c r="EM2" i="26"/>
  <c r="EE2" i="26"/>
  <c r="ED2" i="26"/>
  <c r="EC2" i="26"/>
  <c r="EB2" i="26"/>
  <c r="EA2" i="26"/>
  <c r="DS2" i="26"/>
  <c r="DR2" i="26"/>
  <c r="DQ2" i="26"/>
  <c r="DP2" i="26"/>
  <c r="DO2" i="26"/>
  <c r="DG2" i="26"/>
  <c r="DF2" i="26"/>
  <c r="DE2" i="26"/>
  <c r="DD2" i="26"/>
  <c r="DC2" i="26"/>
  <c r="BW2" i="26"/>
  <c r="BV2" i="26"/>
  <c r="BU2" i="26"/>
  <c r="BT2" i="26"/>
  <c r="BS2" i="26"/>
  <c r="BK2" i="26"/>
  <c r="BJ2" i="26"/>
  <c r="BI2" i="26"/>
  <c r="BH2" i="26"/>
  <c r="BG2" i="26"/>
  <c r="AU2" i="26"/>
  <c r="AV2" i="26"/>
  <c r="AW2" i="26"/>
  <c r="AX2" i="26"/>
  <c r="AY2" i="26"/>
  <c r="O7" i="25"/>
  <c r="P7" i="25"/>
  <c r="Q7" i="25"/>
  <c r="R7" i="25"/>
  <c r="O8" i="25"/>
  <c r="P8" i="25"/>
  <c r="Q8" i="25"/>
  <c r="R8" i="25"/>
  <c r="O9" i="25"/>
  <c r="P9" i="25"/>
  <c r="Q9" i="25"/>
  <c r="R9" i="25"/>
  <c r="O10" i="25"/>
  <c r="P10" i="25"/>
  <c r="Q10" i="25"/>
  <c r="R10" i="25"/>
  <c r="O11" i="25"/>
  <c r="P11" i="25"/>
  <c r="Q11" i="25"/>
  <c r="R11" i="25"/>
  <c r="O12" i="25"/>
  <c r="P12" i="25"/>
  <c r="Q12" i="25"/>
  <c r="R12" i="25"/>
  <c r="O13" i="25"/>
  <c r="P13" i="25"/>
  <c r="Q13" i="25"/>
  <c r="R13" i="25"/>
  <c r="O14" i="25"/>
  <c r="P14" i="25"/>
  <c r="Q14" i="25"/>
  <c r="R14" i="25"/>
  <c r="O15" i="25"/>
  <c r="P15" i="25"/>
  <c r="Q15" i="25"/>
  <c r="R15" i="25"/>
  <c r="O16" i="25"/>
  <c r="P16" i="25"/>
  <c r="Q16" i="25"/>
  <c r="R16" i="25"/>
  <c r="O17" i="25"/>
  <c r="P17" i="25"/>
  <c r="Q17" i="25"/>
  <c r="R17" i="25"/>
  <c r="O18" i="25"/>
  <c r="P18" i="25"/>
  <c r="Q18" i="25"/>
  <c r="R18" i="25"/>
  <c r="O19" i="25"/>
  <c r="P19" i="25"/>
  <c r="Q19" i="25"/>
  <c r="R19" i="25"/>
  <c r="O20" i="25"/>
  <c r="P20" i="25"/>
  <c r="Q20" i="25"/>
  <c r="R20" i="25"/>
  <c r="P6" i="25"/>
  <c r="Q6" i="25"/>
  <c r="R6" i="25"/>
  <c r="AV5" i="3"/>
  <c r="AT15" i="3"/>
  <c r="AT14" i="3"/>
  <c r="AT13" i="3"/>
  <c r="AT12" i="3"/>
  <c r="AT11" i="3"/>
  <c r="AT10" i="3"/>
  <c r="H14" i="25"/>
  <c r="H8" i="25"/>
  <c r="J8" i="25" s="1"/>
  <c r="I8" i="25"/>
  <c r="L8" i="25" s="1"/>
  <c r="O6" i="25"/>
  <c r="AJ30" i="47" l="1"/>
  <c r="AC30" i="49"/>
  <c r="AJ30" i="52"/>
  <c r="AC30" i="45"/>
  <c r="AJ30" i="49"/>
  <c r="AJ30" i="42"/>
  <c r="AC30" i="42"/>
  <c r="AJ30" i="44"/>
  <c r="AJ30" i="48"/>
  <c r="AC30" i="47"/>
  <c r="AC30" i="51"/>
  <c r="AJ30" i="27"/>
  <c r="AJ30" i="50"/>
  <c r="AJ30" i="51"/>
  <c r="AJ30" i="43"/>
  <c r="AJ30" i="41"/>
  <c r="AC30" i="44"/>
  <c r="AC30" i="48"/>
  <c r="AC30" i="52"/>
  <c r="AC30" i="28"/>
  <c r="AC30" i="46"/>
  <c r="AJ30" i="28"/>
  <c r="AJ30" i="46"/>
  <c r="AC30" i="43"/>
  <c r="AJ30" i="45"/>
  <c r="AC30" i="41"/>
  <c r="AC30" i="27"/>
  <c r="AC30" i="50"/>
  <c r="K27" i="3"/>
  <c r="K24" i="3"/>
  <c r="K21" i="3"/>
  <c r="K18" i="3"/>
  <c r="AJ2" i="26" l="1"/>
  <c r="HF2" i="26"/>
  <c r="HE2" i="26"/>
  <c r="HD2" i="26"/>
  <c r="HC2" i="26"/>
  <c r="HB2" i="26"/>
  <c r="HA2" i="26"/>
  <c r="GZ2" i="26"/>
  <c r="GT2" i="26"/>
  <c r="GS2" i="26"/>
  <c r="GR2" i="26"/>
  <c r="GQ2" i="26"/>
  <c r="GP2" i="26"/>
  <c r="GO2" i="26"/>
  <c r="GN2" i="26"/>
  <c r="GH2" i="26"/>
  <c r="GG2" i="26"/>
  <c r="GF2" i="26"/>
  <c r="GE2" i="26"/>
  <c r="GD2" i="26"/>
  <c r="GC2" i="26"/>
  <c r="GB2" i="26"/>
  <c r="FV2" i="26"/>
  <c r="FU2" i="26"/>
  <c r="FT2" i="26"/>
  <c r="FS2" i="26"/>
  <c r="FR2" i="26"/>
  <c r="FQ2" i="26"/>
  <c r="FP2" i="26"/>
  <c r="FJ2" i="26"/>
  <c r="FI2" i="26"/>
  <c r="FH2" i="26"/>
  <c r="FG2" i="26"/>
  <c r="FF2" i="26"/>
  <c r="FE2" i="26"/>
  <c r="FD2" i="26"/>
  <c r="EX2" i="26"/>
  <c r="EW2" i="26"/>
  <c r="EV2" i="26"/>
  <c r="EU2" i="26"/>
  <c r="ET2" i="26"/>
  <c r="ES2" i="26"/>
  <c r="ER2" i="26"/>
  <c r="EL2" i="26"/>
  <c r="EK2" i="26"/>
  <c r="EJ2" i="26"/>
  <c r="EI2" i="26"/>
  <c r="EH2" i="26"/>
  <c r="EG2" i="26"/>
  <c r="EF2" i="26"/>
  <c r="DZ2" i="26"/>
  <c r="DY2" i="26"/>
  <c r="DX2" i="26"/>
  <c r="DW2" i="26"/>
  <c r="DV2" i="26"/>
  <c r="DU2" i="26"/>
  <c r="DT2" i="26"/>
  <c r="DN2" i="26"/>
  <c r="DM2" i="26"/>
  <c r="DL2" i="26"/>
  <c r="DK2" i="26"/>
  <c r="DJ2" i="26"/>
  <c r="DI2" i="26"/>
  <c r="DH2" i="26"/>
  <c r="DB2" i="26"/>
  <c r="DA2" i="26"/>
  <c r="CZ2" i="26"/>
  <c r="CY2" i="26"/>
  <c r="CX2" i="26"/>
  <c r="CW2" i="26"/>
  <c r="CV2" i="26"/>
  <c r="CP2" i="26"/>
  <c r="CO2" i="26"/>
  <c r="CN2" i="26"/>
  <c r="CM2" i="26"/>
  <c r="CL2" i="26"/>
  <c r="CK2" i="26"/>
  <c r="CJ2" i="26"/>
  <c r="CD2" i="26"/>
  <c r="CC2" i="26"/>
  <c r="CB2" i="26"/>
  <c r="CA2" i="26"/>
  <c r="BZ2" i="26"/>
  <c r="BY2" i="26"/>
  <c r="BX2" i="26"/>
  <c r="BR2" i="26"/>
  <c r="BQ2" i="26"/>
  <c r="BP2" i="26"/>
  <c r="BO2" i="26"/>
  <c r="BN2" i="26"/>
  <c r="BM2" i="26"/>
  <c r="BL2" i="26"/>
  <c r="BF2" i="26"/>
  <c r="BE2" i="26"/>
  <c r="BD2" i="26"/>
  <c r="BC2" i="26"/>
  <c r="BB2" i="26"/>
  <c r="BA2" i="26"/>
  <c r="AZ2" i="26"/>
  <c r="AT2" i="26"/>
  <c r="AS2" i="26"/>
  <c r="AR2" i="26"/>
  <c r="AQ2" i="26"/>
  <c r="AP2" i="26"/>
  <c r="AO2" i="26"/>
  <c r="AN2" i="26"/>
  <c r="U2" i="26"/>
  <c r="I2" i="26"/>
  <c r="J2" i="26"/>
  <c r="K2" i="26"/>
  <c r="L2" i="26"/>
  <c r="M2" i="26"/>
  <c r="N2" i="26"/>
  <c r="O2" i="26"/>
  <c r="P2" i="26"/>
  <c r="Q2" i="26"/>
  <c r="R2" i="26"/>
  <c r="S2" i="26"/>
  <c r="T2" i="26"/>
  <c r="V2" i="26"/>
  <c r="W2" i="26"/>
  <c r="X2" i="26"/>
  <c r="Y2" i="26"/>
  <c r="Z2" i="26"/>
  <c r="AA2" i="26"/>
  <c r="AB2" i="26"/>
  <c r="AC2" i="26"/>
  <c r="AD2" i="26"/>
  <c r="AE2" i="26"/>
  <c r="AF2" i="26"/>
  <c r="AG2" i="26"/>
  <c r="AH2" i="26"/>
  <c r="AI2" i="26"/>
  <c r="A15" i="3" l="1"/>
  <c r="A14" i="3"/>
  <c r="A13" i="3"/>
  <c r="A12" i="3"/>
  <c r="A11" i="3"/>
  <c r="A10" i="3"/>
  <c r="AT7" i="3"/>
  <c r="N7" i="3" s="1"/>
  <c r="AT6" i="3"/>
  <c r="S6" i="3" s="1"/>
  <c r="AM5" i="3"/>
  <c r="AU5" i="3"/>
  <c r="AH5" i="3" s="1"/>
  <c r="AT5" i="3"/>
  <c r="N5" i="3" s="1"/>
  <c r="AU4" i="3"/>
  <c r="AK4" i="3" s="1"/>
  <c r="AT4" i="3"/>
  <c r="N4" i="3" s="1"/>
  <c r="AT3" i="3"/>
  <c r="N3" i="3" s="1"/>
  <c r="AA12" i="20"/>
  <c r="AA11" i="20"/>
  <c r="AA10" i="20"/>
  <c r="E10" i="20" s="1"/>
  <c r="AA9" i="20"/>
  <c r="E9" i="20" s="1"/>
  <c r="E14" i="20"/>
  <c r="AA17" i="20"/>
  <c r="AA16" i="20"/>
  <c r="AA15" i="20"/>
  <c r="N22" i="20" s="1"/>
  <c r="AA14" i="20"/>
  <c r="N21" i="20" s="1"/>
  <c r="AA5" i="20"/>
  <c r="A5" i="20" s="1"/>
  <c r="AN8" i="21"/>
  <c r="B8" i="21" s="1"/>
  <c r="AC2" i="2"/>
  <c r="A3" i="2" s="1"/>
  <c r="Y4" i="21"/>
  <c r="T6" i="2"/>
  <c r="U29" i="21"/>
  <c r="U28" i="21"/>
  <c r="U27" i="21"/>
  <c r="I23" i="21"/>
  <c r="B23" i="21"/>
  <c r="AD21" i="21"/>
  <c r="T21" i="21"/>
  <c r="I21" i="21"/>
  <c r="F21" i="21"/>
  <c r="B21" i="21"/>
  <c r="G17" i="21"/>
  <c r="G16" i="21"/>
  <c r="Z15" i="21"/>
  <c r="G14" i="21"/>
  <c r="G13" i="21"/>
  <c r="F34" i="23"/>
  <c r="O41" i="2" s="1"/>
  <c r="F21" i="23"/>
  <c r="F22" i="23"/>
  <c r="F23" i="23"/>
  <c r="F24" i="23"/>
  <c r="F25" i="23"/>
  <c r="F26" i="23"/>
  <c r="F27" i="23"/>
  <c r="F28" i="23"/>
  <c r="F29" i="23"/>
  <c r="F30" i="23"/>
  <c r="F31" i="23"/>
  <c r="F32" i="23"/>
  <c r="O39" i="2" s="1"/>
  <c r="F33" i="23"/>
  <c r="O40" i="2" s="1"/>
  <c r="F35" i="23"/>
  <c r="O42" i="2" s="1"/>
  <c r="F20" i="23"/>
  <c r="N23" i="20" l="1"/>
  <c r="E16" i="20"/>
  <c r="E15" i="20"/>
  <c r="E11" i="20"/>
  <c r="O37" i="2"/>
  <c r="O36" i="2"/>
  <c r="O34" i="2"/>
  <c r="O33" i="2"/>
  <c r="O32" i="2"/>
  <c r="O31" i="2"/>
  <c r="O30" i="2"/>
  <c r="O29" i="2"/>
  <c r="O28" i="2"/>
  <c r="O27" i="2"/>
  <c r="O26" i="2"/>
  <c r="O25" i="2"/>
  <c r="E18" i="2"/>
  <c r="L17" i="2"/>
  <c r="F17" i="2"/>
  <c r="U16" i="2"/>
  <c r="M16" i="2"/>
  <c r="U15" i="2"/>
  <c r="M15" i="2"/>
  <c r="L14" i="2"/>
  <c r="F14" i="2"/>
  <c r="U13" i="2"/>
  <c r="M13" i="2"/>
  <c r="E12" i="2"/>
  <c r="E11" i="2"/>
  <c r="V9" i="23"/>
  <c r="V8" i="23"/>
  <c r="V7" i="23"/>
  <c r="V6" i="23"/>
  <c r="V5" i="23"/>
  <c r="V4" i="23"/>
  <c r="C7" i="25"/>
  <c r="D7" i="25"/>
  <c r="E7" i="25"/>
  <c r="F7" i="25"/>
  <c r="G7" i="25"/>
  <c r="H7" i="25"/>
  <c r="I7" i="25"/>
  <c r="C8" i="25"/>
  <c r="D8" i="25"/>
  <c r="E8" i="25"/>
  <c r="F8" i="25"/>
  <c r="G8" i="25"/>
  <c r="C9" i="25"/>
  <c r="D9" i="25"/>
  <c r="E9" i="25"/>
  <c r="F9" i="25"/>
  <c r="G9" i="25"/>
  <c r="H9" i="25"/>
  <c r="I9" i="25"/>
  <c r="C10" i="25"/>
  <c r="D10" i="25"/>
  <c r="E10" i="25"/>
  <c r="F10" i="25"/>
  <c r="G10" i="25"/>
  <c r="H10" i="25"/>
  <c r="I10" i="25"/>
  <c r="C11" i="25"/>
  <c r="D11" i="25"/>
  <c r="E11" i="25"/>
  <c r="F11" i="25"/>
  <c r="G11" i="25"/>
  <c r="H11" i="25"/>
  <c r="I11" i="25"/>
  <c r="C12" i="25"/>
  <c r="D12" i="25"/>
  <c r="E12" i="25"/>
  <c r="F12" i="25"/>
  <c r="G12" i="25"/>
  <c r="H12" i="25"/>
  <c r="I12" i="25"/>
  <c r="C13" i="25"/>
  <c r="D13" i="25"/>
  <c r="E13" i="25"/>
  <c r="F13" i="25"/>
  <c r="G13" i="25"/>
  <c r="H13" i="25"/>
  <c r="I13" i="25"/>
  <c r="C14" i="25"/>
  <c r="D14" i="25"/>
  <c r="E14" i="25"/>
  <c r="F14" i="25"/>
  <c r="G14" i="25"/>
  <c r="I14" i="25"/>
  <c r="C15" i="25"/>
  <c r="D15" i="25"/>
  <c r="E15" i="25"/>
  <c r="F15" i="25"/>
  <c r="G15" i="25"/>
  <c r="H15" i="25"/>
  <c r="I15" i="25"/>
  <c r="C16" i="25"/>
  <c r="D16" i="25"/>
  <c r="E16" i="25"/>
  <c r="F16" i="25"/>
  <c r="G16" i="25"/>
  <c r="H16" i="25"/>
  <c r="I16" i="25"/>
  <c r="C17" i="25"/>
  <c r="D17" i="25"/>
  <c r="E17" i="25"/>
  <c r="F17" i="25"/>
  <c r="G17" i="25"/>
  <c r="H17" i="25"/>
  <c r="I17" i="25"/>
  <c r="C18" i="25"/>
  <c r="D18" i="25"/>
  <c r="E18" i="25"/>
  <c r="F18" i="25"/>
  <c r="G18" i="25"/>
  <c r="H18" i="25"/>
  <c r="I18" i="25"/>
  <c r="C19" i="25"/>
  <c r="D19" i="25"/>
  <c r="E19" i="25"/>
  <c r="F19" i="25"/>
  <c r="G19" i="25"/>
  <c r="H19" i="25"/>
  <c r="I19" i="25"/>
  <c r="C20" i="25"/>
  <c r="D20" i="25"/>
  <c r="E20" i="25"/>
  <c r="F20" i="25"/>
  <c r="G20" i="25"/>
  <c r="H20" i="25"/>
  <c r="I20" i="25"/>
  <c r="C6" i="25"/>
  <c r="I6" i="25"/>
  <c r="H6" i="25"/>
  <c r="D6" i="25"/>
  <c r="E6" i="25"/>
  <c r="F6" i="25"/>
  <c r="G6" i="25"/>
  <c r="B20" i="25"/>
  <c r="B19" i="25"/>
  <c r="B18" i="25"/>
  <c r="B17" i="25"/>
  <c r="B16" i="25"/>
  <c r="B15" i="25"/>
  <c r="B14" i="25"/>
  <c r="B13" i="25"/>
  <c r="B12" i="25"/>
  <c r="B11" i="25"/>
  <c r="B10" i="25"/>
  <c r="B9" i="25"/>
  <c r="B8" i="25"/>
  <c r="B7" i="25"/>
  <c r="B6" i="25"/>
  <c r="D2" i="25"/>
  <c r="S7" i="25" l="1"/>
  <c r="T7" i="25"/>
  <c r="T6" i="25"/>
  <c r="N17" i="25"/>
  <c r="N6" i="25"/>
  <c r="N11" i="25"/>
  <c r="N10" i="25"/>
  <c r="N19" i="25"/>
  <c r="N9" i="25"/>
  <c r="N18" i="25"/>
  <c r="J16" i="25"/>
  <c r="K16" i="25"/>
  <c r="N13" i="25"/>
  <c r="K8" i="25"/>
  <c r="L7" i="25"/>
  <c r="M7" i="25"/>
  <c r="L14" i="25"/>
  <c r="M14" i="25"/>
  <c r="J7" i="25"/>
  <c r="K7" i="25"/>
  <c r="L13" i="25"/>
  <c r="M13" i="25"/>
  <c r="L20" i="25"/>
  <c r="M20" i="25"/>
  <c r="L12" i="25"/>
  <c r="M12" i="25"/>
  <c r="L19" i="25"/>
  <c r="M19" i="25"/>
  <c r="J12" i="25"/>
  <c r="K12" i="25"/>
  <c r="L11" i="25"/>
  <c r="M11" i="25"/>
  <c r="N8" i="25"/>
  <c r="L15" i="25"/>
  <c r="M15" i="25"/>
  <c r="J15" i="25"/>
  <c r="K15" i="25"/>
  <c r="J14" i="25"/>
  <c r="K14" i="25"/>
  <c r="J20" i="25"/>
  <c r="K20" i="25"/>
  <c r="J19" i="25"/>
  <c r="K19" i="25"/>
  <c r="L18" i="25"/>
  <c r="M18" i="25"/>
  <c r="N16" i="25"/>
  <c r="J11" i="25"/>
  <c r="K11" i="25"/>
  <c r="L10" i="25"/>
  <c r="M10" i="25"/>
  <c r="K6" i="25"/>
  <c r="J6" i="25"/>
  <c r="J18" i="25"/>
  <c r="K18" i="25"/>
  <c r="L17" i="25"/>
  <c r="M17" i="25"/>
  <c r="N15" i="25"/>
  <c r="J10" i="25"/>
  <c r="K10" i="25"/>
  <c r="L9" i="25"/>
  <c r="M9" i="25"/>
  <c r="N7" i="25"/>
  <c r="Z22" i="25"/>
  <c r="N12" i="25"/>
  <c r="J13" i="25"/>
  <c r="K13" i="25"/>
  <c r="M6" i="25"/>
  <c r="L6" i="25"/>
  <c r="J17" i="25"/>
  <c r="K17" i="25"/>
  <c r="L16" i="25"/>
  <c r="M16" i="25"/>
  <c r="N14" i="25"/>
  <c r="J9" i="25"/>
  <c r="K9" i="25"/>
  <c r="M8" i="25"/>
  <c r="N20" i="25"/>
  <c r="AB26" i="25"/>
  <c r="X29" i="2" s="1"/>
  <c r="AA27" i="25"/>
  <c r="S30" i="2" s="1"/>
  <c r="AA23" i="25"/>
  <c r="S26" i="2" s="1"/>
  <c r="AB31" i="25"/>
  <c r="X34" i="2" s="1"/>
  <c r="AA39" i="25"/>
  <c r="S42" i="2" s="1"/>
  <c r="AA31" i="25"/>
  <c r="S34" i="2" s="1"/>
  <c r="AA38" i="25"/>
  <c r="S41" i="2" s="1"/>
  <c r="Z27" i="25"/>
  <c r="Z38" i="25"/>
  <c r="AB34" i="25"/>
  <c r="X37" i="2" s="1"/>
  <c r="Z37" i="25"/>
  <c r="Z30" i="25"/>
  <c r="AB30" i="25"/>
  <c r="X33" i="2" s="1"/>
  <c r="Z23" i="25"/>
  <c r="AA25" i="25"/>
  <c r="S28" i="2" s="1"/>
  <c r="AA34" i="25"/>
  <c r="S37" i="2" s="1"/>
  <c r="AB25" i="25"/>
  <c r="X28" i="2" s="1"/>
  <c r="Z33" i="25"/>
  <c r="Z39" i="25"/>
  <c r="Z31" i="25"/>
  <c r="Z24" i="25"/>
  <c r="Z28" i="25"/>
  <c r="AA33" i="25"/>
  <c r="S36" i="2" s="1"/>
  <c r="AA24" i="25"/>
  <c r="S27" i="2" s="1"/>
  <c r="AA28" i="25"/>
  <c r="S31" i="2" s="1"/>
  <c r="AB33" i="25"/>
  <c r="X36" i="2" s="1"/>
  <c r="AB39" i="25"/>
  <c r="X42" i="2" s="1"/>
  <c r="AA37" i="25"/>
  <c r="S40" i="2" s="1"/>
  <c r="Z25" i="25"/>
  <c r="AB27" i="25"/>
  <c r="X30" i="2" s="1"/>
  <c r="AA30" i="25"/>
  <c r="S33" i="2" s="1"/>
  <c r="Z34" i="25"/>
  <c r="AB37" i="25"/>
  <c r="X40" i="2" s="1"/>
  <c r="Z26" i="25"/>
  <c r="AB28" i="25"/>
  <c r="X31" i="2" s="1"/>
  <c r="Z36" i="25"/>
  <c r="AB38" i="25"/>
  <c r="X41" i="2" s="1"/>
  <c r="AB23" i="25"/>
  <c r="X26" i="2" s="1"/>
  <c r="Z29" i="25"/>
  <c r="A27" i="3"/>
  <c r="A21" i="3"/>
  <c r="R21" i="3" s="1"/>
  <c r="AF21" i="3" s="1"/>
  <c r="AA22" i="25" l="1"/>
  <c r="S25" i="2" s="1"/>
  <c r="AA29" i="25"/>
  <c r="S32" i="2" s="1"/>
  <c r="AA26" i="25"/>
  <c r="S29" i="2" s="1"/>
  <c r="AB29" i="25"/>
  <c r="X32" i="2" s="1"/>
  <c r="AA36" i="25"/>
  <c r="S39" i="2" s="1"/>
  <c r="AB36" i="25"/>
  <c r="X39" i="2" s="1"/>
  <c r="AB24" i="25"/>
  <c r="X27" i="2" s="1"/>
  <c r="AB22" i="25"/>
  <c r="X25" i="2" s="1"/>
  <c r="T21" i="25"/>
  <c r="T5" i="25" s="1"/>
  <c r="S21" i="25"/>
  <c r="S5" i="25" s="1"/>
  <c r="R27" i="3"/>
  <c r="AF27" i="3" s="1"/>
  <c r="AJ30" i="3" l="1"/>
  <c r="A18" i="3"/>
  <c r="R18" i="3" s="1"/>
  <c r="AF18" i="3" s="1"/>
  <c r="A24" i="3" l="1"/>
  <c r="R24" i="3" s="1"/>
  <c r="AF24" i="3" s="1"/>
  <c r="AC30" i="3" l="1"/>
  <c r="O38" i="2"/>
  <c r="O43" i="2"/>
  <c r="S38" i="2"/>
  <c r="O35" i="2"/>
  <c r="S35" i="2"/>
  <c r="X35" i="2"/>
  <c r="X38" i="2"/>
  <c r="O44" i="2" l="1"/>
  <c r="X43" i="2"/>
  <c r="X44" i="2" s="1"/>
  <c r="S43" i="2"/>
  <c r="S44" i="2" s="1"/>
  <c r="G21" i="2" l="1"/>
  <c r="AK2" i="26"/>
  <c r="L21" i="2"/>
  <c r="AL2" i="26"/>
  <c r="Q21" i="2" l="1"/>
  <c r="P11" i="21" s="1"/>
  <c r="AM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C2" authorId="0" shapeId="0" xr:uid="{90C2C078-44A4-4A4E-BABB-F02A92CB3848}">
      <text>
        <r>
          <rPr>
            <sz val="9"/>
            <color indexed="81"/>
            <rFont val="MS P ゴシック"/>
            <family val="3"/>
            <charset val="128"/>
          </rPr>
          <t xml:space="preserve">【介護保険事業所番号】
・半角英数字
・介護保険の認定を受けていない
　軽費老人ホーム及び養護老人
　ホームは、入力不要です。
</t>
        </r>
      </text>
    </comment>
    <comment ref="E2" authorId="0" shapeId="0" xr:uid="{A4A60B95-B970-4FBA-AEA5-CACFF1991F98}">
      <text>
        <r>
          <rPr>
            <sz val="9"/>
            <color indexed="81"/>
            <rFont val="MS P ゴシック"/>
            <family val="3"/>
            <charset val="128"/>
          </rPr>
          <t>【サービス種別】
・プルダウンから選択してください。</t>
        </r>
      </text>
    </comment>
    <comment ref="H2" authorId="0" shapeId="0" xr:uid="{1B1369C6-2F49-4A95-801B-4552F1FB5D77}">
      <text>
        <r>
          <rPr>
            <sz val="9"/>
            <color indexed="81"/>
            <rFont val="MS P ゴシック"/>
            <family val="3"/>
            <charset val="128"/>
          </rPr>
          <t>【定員】
・サービス種別の定員を入力してください。
・「小規模多機能型居宅介護事業所」
　「看護小規模多機能型居宅介護事業所」に
　ついては、
　「宿泊サービス」の定員を入所定員欄に、
　「通いサービス」の定員を通所定員欄に
　入力してください。</t>
        </r>
      </text>
    </comment>
    <comment ref="I2" authorId="0" shapeId="0" xr:uid="{C93B9E01-D79C-42F9-855B-EA2FE412B2CD}">
      <text>
        <r>
          <rPr>
            <sz val="9"/>
            <color indexed="8"/>
            <rFont val="MS P ゴシック"/>
            <family val="3"/>
            <charset val="128"/>
          </rPr>
          <t xml:space="preserve">【運営月数（入所）】
入所系・複合系の場合に入力
【令和7年4月～令和8年3月の期間運営月数を入力してください】
・休止等がない場合は12月となります。
・新規開始、休止又は廃止により、補助対象期間における運営期間が11か月未満となる場合は、
　実際の運営月数（月の半分以上の日数を運営している月は運営月数に計上する）を入力してください。
・なお、感染症患者等の発生により施設等を臨時休業した場合は、施設等の休止には含まないこととします。
例）R7.5.15に指定を受けた場合の運営月数：１１か月
例）R7.4.1～R7.6.10まで休止し、R7.6.11から再開した場合の運営月数：１０か月
</t>
        </r>
      </text>
    </comment>
    <comment ref="J2" authorId="0" shapeId="0" xr:uid="{38D3FFFE-DD94-4588-9CE6-464F0AC8447A}">
      <text>
        <r>
          <rPr>
            <sz val="9"/>
            <color indexed="8"/>
            <rFont val="MS P ゴシック"/>
            <family val="3"/>
            <charset val="128"/>
          </rPr>
          <t>【運営月数（入所）】
入所系・複合系の場合に入力
【令和7年10月～令和8年3月の期間運営月数を入力してください】
・休止等がない場合は6月となります。</t>
        </r>
      </text>
    </comment>
    <comment ref="L2" authorId="0" shapeId="0" xr:uid="{34BEA42E-B090-43FC-963F-9CC1CB09BC71}">
      <text>
        <r>
          <rPr>
            <sz val="9"/>
            <color indexed="8"/>
            <rFont val="MS P ゴシック"/>
            <family val="3"/>
            <charset val="128"/>
          </rPr>
          <t>【運営月数（通所）】
通所系、複合系の場合に入力
・注釈は、入所の場合と同様です。</t>
        </r>
      </text>
    </comment>
    <comment ref="N2" authorId="0" shapeId="0" xr:uid="{3DF014E4-FBC5-490F-AD16-0EA33DEF024D}">
      <text>
        <r>
          <rPr>
            <sz val="9"/>
            <color indexed="81"/>
            <rFont val="MS P ゴシック"/>
            <family val="3"/>
            <charset val="128"/>
          </rPr>
          <t>【誓約事項】
右側に記載された各誓約事項にあてはまる場合は
○を選択してください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BD1F250C-C863-4261-A6FE-02789974475C}">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16F6A68B-E753-4110-9F70-4C5F609FEDCE}">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FF9D4DCD-B74E-4DCB-B2B7-7CC4CEF24EEA}">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5207C83F-F5F1-49C1-880C-25D3DAA5235A}">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73BE1B8D-6408-45BC-AF7C-9B5C601C312C}">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AB0570E5-5B43-4C4E-819F-2B0EDFA9D61A}">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0AA9B459-2994-4E9D-801C-C010E0E0F51F}">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BA4E7AAF-3F33-4966-A263-1BC3DD660817}">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C85BC14A-F473-4C7A-BDFD-2AE7A946F907}">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91A836F4-E909-4F7D-A3C0-C9546EF92E68}">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AD9" authorId="0" shapeId="0" xr:uid="{46714757-19A0-4453-8599-ED370576B6D5}">
      <text>
        <r>
          <rPr>
            <b/>
            <sz val="18"/>
            <color indexed="81"/>
            <rFont val="ＭＳ Ｐゴシック"/>
            <family val="3"/>
            <charset val="128"/>
          </rPr>
          <t>こちらのシートは入力できません。
入力する場合は「基本情報」シートまたは
「施設一覧」シートへお願いします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9ACACDFE-A26C-4D65-8017-CA00591ADAE4}">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1" authorId="0" shapeId="0" xr:uid="{D0CBCF18-7195-463D-B853-6CDD672F5852}">
      <text>
        <r>
          <rPr>
            <b/>
            <sz val="22"/>
            <color indexed="81"/>
            <rFont val="MS P ゴシック"/>
            <family val="3"/>
            <charset val="128"/>
          </rPr>
          <t>市で使うシートです（入力不可）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D1" authorId="0" shapeId="0" xr:uid="{6EEFB83D-82C9-44E1-A583-D53B6F63ECED}">
      <text>
        <r>
          <rPr>
            <b/>
            <sz val="18"/>
            <color indexed="81"/>
            <rFont val="ＭＳ Ｐゴシック"/>
            <family val="3"/>
            <charset val="128"/>
          </rPr>
          <t>こちらのシートは入力できません。
入力する場合は「施設一覧」シートへお願いします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藤原　貴晃</author>
    <author>阿部　幸</author>
  </authors>
  <commentList>
    <comment ref="AN11" authorId="0" shapeId="0" xr:uid="{9EFE4E7B-3773-4EE8-9B6C-F4372DE4BBCE}">
      <text>
        <r>
          <rPr>
            <b/>
            <sz val="18"/>
            <color indexed="81"/>
            <rFont val="ＭＳ Ｐゴシック"/>
            <family val="3"/>
            <charset val="128"/>
          </rPr>
          <t>こちらのシートは入力できません。
入力する場合は「基本情報」シートへお願いします</t>
        </r>
      </text>
    </comment>
    <comment ref="AM17" authorId="1" shapeId="0" xr:uid="{59142A84-1D4E-474C-92F5-57B35F383BAE}">
      <text>
        <r>
          <rPr>
            <b/>
            <sz val="11"/>
            <color indexed="81"/>
            <rFont val="MS P ゴシック"/>
            <family val="3"/>
            <charset val="128"/>
          </rPr>
          <t>！押印が不要となるケース
　</t>
        </r>
        <r>
          <rPr>
            <sz val="11"/>
            <color indexed="81"/>
            <rFont val="MS P ゴシック"/>
            <family val="3"/>
            <charset val="128"/>
          </rPr>
          <t xml:space="preserve">①口座名義が、法人名と施設長名になっている
　　例：社会福祉法人○○○会　特別養護老人ホーム△△苑　施設長　□□□□
　②口座名義が、施設名と法人の代表者職氏名になっている
　　例：特別養護老人ホーム△△苑　理事長　○○○○
</t>
        </r>
        <r>
          <rPr>
            <b/>
            <sz val="11"/>
            <color indexed="81"/>
            <rFont val="MS P ゴシック"/>
            <family val="3"/>
            <charset val="128"/>
          </rPr>
          <t xml:space="preserve">
！押印が必要となるケース
　　</t>
        </r>
        <r>
          <rPr>
            <sz val="11"/>
            <color indexed="81"/>
            <rFont val="MS P ゴシック"/>
            <family val="3"/>
            <charset val="128"/>
          </rPr>
          <t xml:space="preserve">口座名義が、施設名と施設長名になっている（法人名や法人代表者職氏名と異なっている）
　　例：特別養護老人ホーム△△苑　施設長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藤原　貴晃</author>
    <author>佐藤　愛子（税務課）</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AA2" authorId="1" shapeId="0" xr:uid="{FCC263A9-46E7-4B38-8B51-59AA981BF81D}">
      <text>
        <r>
          <rPr>
            <b/>
            <sz val="14"/>
            <color indexed="81"/>
            <rFont val="MS P ゴシック"/>
            <family val="3"/>
            <charset val="128"/>
          </rPr>
          <t>こちらのシートは入力できません。
入力する場合は「基本情報」シートへお願いします。</t>
        </r>
      </text>
    </comment>
    <comment ref="E16" authorId="0" shapeId="0" xr:uid="{00000000-0006-0000-1300-000001000000}">
      <text>
        <r>
          <rPr>
            <b/>
            <sz val="11"/>
            <color theme="0"/>
            <rFont val="ＭＳ Ｐゴシック"/>
            <family val="3"/>
            <charset val="128"/>
          </rPr>
          <t>押印が必要です。</t>
        </r>
      </text>
    </comment>
    <comment ref="S19" authorId="2" shapeId="0" xr:uid="{00000000-0006-0000-1300-000003000000}">
      <text>
        <r>
          <rPr>
            <b/>
            <sz val="11"/>
            <color theme="0"/>
            <rFont val="ＭＳ Ｐゴシック"/>
            <family val="3"/>
            <charset val="128"/>
          </rPr>
          <t>注意！
日付は入力しないでください。</t>
        </r>
      </text>
    </comment>
    <comment ref="N23" authorId="0" shapeId="0" xr:uid="{00000000-0006-0000-1300-000002000000}">
      <text>
        <r>
          <rPr>
            <b/>
            <sz val="11"/>
            <color theme="0"/>
            <rFont val="ＭＳ Ｐゴシック"/>
            <family val="3"/>
            <charset val="128"/>
          </rPr>
          <t>押印が必要です。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EC2DE26C-3078-4B8D-B21B-1E8606E34BA5}">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D5CD5AB3-6E24-414A-8784-4907FE8A94B7}">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D91E2BB3-323E-4391-A7F5-DD50D99800F8}">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佐藤　愛子（税務課）</author>
  </authors>
  <commentList>
    <comment ref="AR13" authorId="0" shapeId="0" xr:uid="{DE051835-CDE9-4959-BA05-567C3D34516B}">
      <text>
        <r>
          <rPr>
            <b/>
            <sz val="14"/>
            <color indexed="81"/>
            <rFont val="MS P ゴシック"/>
            <family val="3"/>
            <charset val="128"/>
          </rPr>
          <t>こちらのシートは入力できません（セル「AR3」のみ入力可）
入力する場合は「施設一覧」シートへお願いします。</t>
        </r>
      </text>
    </comment>
  </commentList>
</comments>
</file>

<file path=xl/sharedStrings.xml><?xml version="1.0" encoding="utf-8"?>
<sst xmlns="http://schemas.openxmlformats.org/spreadsheetml/2006/main" count="1676" uniqueCount="267">
  <si>
    <t>本申請書の使い方（入力の前にお読みください）</t>
    <rPh sb="0" eb="1">
      <t>ホン</t>
    </rPh>
    <rPh sb="1" eb="4">
      <t>シンセイショ</t>
    </rPh>
    <rPh sb="5" eb="6">
      <t>ツカ</t>
    </rPh>
    <rPh sb="7" eb="8">
      <t>カタ</t>
    </rPh>
    <rPh sb="9" eb="11">
      <t>ニュウリョク</t>
    </rPh>
    <rPh sb="12" eb="13">
      <t>マエ</t>
    </rPh>
    <rPh sb="15" eb="16">
      <t>ヨ</t>
    </rPh>
    <phoneticPr fontId="17"/>
  </si>
  <si>
    <t>令和７年度由利本荘市介護保険施設等物価高騰対策事業費補助金</t>
    <rPh sb="5" eb="9">
      <t>ユリホンジョウ</t>
    </rPh>
    <rPh sb="9" eb="10">
      <t>シ</t>
    </rPh>
    <rPh sb="17" eb="19">
      <t>ブッカ</t>
    </rPh>
    <rPh sb="19" eb="21">
      <t>コウトウ</t>
    </rPh>
    <rPh sb="21" eb="23">
      <t>タイサク</t>
    </rPh>
    <rPh sb="25" eb="26">
      <t>ヒ</t>
    </rPh>
    <rPh sb="26" eb="29">
      <t>ホジョキン</t>
    </rPh>
    <phoneticPr fontId="17"/>
  </si>
  <si>
    <t>（　施　設　用　）</t>
    <rPh sb="2" eb="3">
      <t>し</t>
    </rPh>
    <rPh sb="4" eb="5">
      <t>せつ</t>
    </rPh>
    <rPh sb="6" eb="7">
      <t>よう</t>
    </rPh>
    <phoneticPr fontId="3" type="Hiragana"/>
  </si>
  <si>
    <t>手順</t>
    <rPh sb="0" eb="2">
      <t>テジュン</t>
    </rPh>
    <phoneticPr fontId="17"/>
  </si>
  <si>
    <t>作　　業　　内　　容</t>
    <rPh sb="0" eb="1">
      <t>サク</t>
    </rPh>
    <rPh sb="3" eb="4">
      <t>ギョウ</t>
    </rPh>
    <rPh sb="6" eb="7">
      <t>ナイ</t>
    </rPh>
    <rPh sb="9" eb="10">
      <t>カタチ</t>
    </rPh>
    <phoneticPr fontId="17"/>
  </si>
  <si>
    <r>
      <t>　「基本情報」と「施設一覧」の入力欄（色つきセル）に必要事項を入力してください。
　　</t>
    </r>
    <r>
      <rPr>
        <b/>
        <u/>
        <sz val="11"/>
        <color theme="1"/>
        <rFont val="ＭＳ Ｐゴシック"/>
        <family val="3"/>
        <charset val="128"/>
      </rPr>
      <t>★複数施設を運営している法人で、施設ごとへの振込を希望される場合は、</t>
    </r>
    <r>
      <rPr>
        <sz val="11"/>
        <color theme="1"/>
        <rFont val="ＭＳ Ｐゴシック"/>
        <family val="3"/>
        <charset val="128"/>
      </rPr>
      <t xml:space="preserve">
　　　</t>
    </r>
    <r>
      <rPr>
        <b/>
        <u/>
        <sz val="11"/>
        <color theme="1"/>
        <rFont val="ＭＳ Ｐゴシック"/>
        <family val="3"/>
        <charset val="128"/>
      </rPr>
      <t>各施設ごとに、このExcelファイルを作成してください。</t>
    </r>
    <rPh sb="2" eb="4">
      <t>キホン</t>
    </rPh>
    <rPh sb="4" eb="6">
      <t>ジョウホウ</t>
    </rPh>
    <rPh sb="9" eb="11">
      <t>シセツ</t>
    </rPh>
    <rPh sb="11" eb="13">
      <t>イチラン</t>
    </rPh>
    <rPh sb="15" eb="17">
      <t>ニュウリョク</t>
    </rPh>
    <rPh sb="26" eb="28">
      <t>ヒツヨウ</t>
    </rPh>
    <rPh sb="28" eb="30">
      <t>ジコウ</t>
    </rPh>
    <rPh sb="31" eb="33">
      <t>ニュウリョク</t>
    </rPh>
    <rPh sb="44" eb="46">
      <t>フクスウ</t>
    </rPh>
    <rPh sb="46" eb="48">
      <t>シセツ</t>
    </rPh>
    <rPh sb="49" eb="51">
      <t>ウンエイ</t>
    </rPh>
    <rPh sb="55" eb="57">
      <t>ホウジン</t>
    </rPh>
    <rPh sb="59" eb="61">
      <t>シセツ</t>
    </rPh>
    <rPh sb="65" eb="67">
      <t>フリコミ</t>
    </rPh>
    <rPh sb="68" eb="70">
      <t>キボウ</t>
    </rPh>
    <rPh sb="73" eb="75">
      <t>バアイ</t>
    </rPh>
    <rPh sb="81" eb="82">
      <t>カク</t>
    </rPh>
    <rPh sb="82" eb="84">
      <t>シセツ</t>
    </rPh>
    <rPh sb="100" eb="102">
      <t>サクセイ</t>
    </rPh>
    <phoneticPr fontId="17"/>
  </si>
  <si>
    <t>　「総括表」「申請額一覧」「請求書」「委任状」「施設１」～「施設１５」の各シートに、自動入力されます。
　内容が正しく反映されているか確認してください。</t>
    <rPh sb="2" eb="4">
      <t>ソウカツ</t>
    </rPh>
    <rPh sb="4" eb="5">
      <t>ヒョウ</t>
    </rPh>
    <rPh sb="7" eb="9">
      <t>シンセイ</t>
    </rPh>
    <rPh sb="9" eb="10">
      <t>ガク</t>
    </rPh>
    <rPh sb="10" eb="12">
      <t>イチラン</t>
    </rPh>
    <rPh sb="14" eb="17">
      <t>セイキュウショ</t>
    </rPh>
    <rPh sb="19" eb="22">
      <t>イニンジョウ</t>
    </rPh>
    <rPh sb="24" eb="26">
      <t>シセツ</t>
    </rPh>
    <rPh sb="30" eb="32">
      <t>シセツ</t>
    </rPh>
    <rPh sb="36" eb="37">
      <t>カク</t>
    </rPh>
    <rPh sb="42" eb="44">
      <t>ジドウ</t>
    </rPh>
    <rPh sb="44" eb="46">
      <t>ニュウリョク</t>
    </rPh>
    <rPh sb="53" eb="55">
      <t>ナイヨウ</t>
    </rPh>
    <rPh sb="56" eb="57">
      <t>タダ</t>
    </rPh>
    <rPh sb="59" eb="61">
      <t>ハンエイ</t>
    </rPh>
    <rPh sb="67" eb="69">
      <t>カクニン</t>
    </rPh>
    <phoneticPr fontId="17"/>
  </si>
  <si>
    <t>　Excelファイル名の【申請者名】部分を変更し、保存してください。
　　例）01【○○会】申請書（施設用）R7下半期由利本荘市介護_物価高騰.xlsx</t>
    <rPh sb="13" eb="16">
      <t>しんせいしゃ</t>
    </rPh>
    <rPh sb="16" eb="17">
      <t>めい</t>
    </rPh>
    <rPh sb="18" eb="20">
      <t>ぶぶん</t>
    </rPh>
    <rPh sb="21" eb="23">
      <t>へんこう</t>
    </rPh>
    <rPh sb="37" eb="38">
      <t>れい</t>
    </rPh>
    <rPh sb="44" eb="45">
      <t>かい</t>
    </rPh>
    <phoneticPr fontId="3" type="Hiragana"/>
  </si>
  <si>
    <t>　このExcelファイルを長寿生きがい課へメールにて提出してください。</t>
    <rPh sb="13" eb="15">
      <t>チョウジュ</t>
    </rPh>
    <rPh sb="15" eb="16">
      <t>イ</t>
    </rPh>
    <rPh sb="19" eb="20">
      <t>カ</t>
    </rPh>
    <rPh sb="26" eb="28">
      <t>テイシュツ</t>
    </rPh>
    <phoneticPr fontId="17"/>
  </si>
  <si>
    <t>メールアドレス：</t>
    <phoneticPr fontId="3" type="Hiragana"/>
  </si>
  <si>
    <t>choju@city.yurihonjo.lg.jp</t>
    <phoneticPr fontId="3" type="Hiragana"/>
  </si>
  <si>
    <r>
      <rPr>
        <sz val="12"/>
        <color theme="5"/>
        <rFont val="ＭＳ Ｐゴシック"/>
        <family val="3"/>
        <charset val="128"/>
      </rPr>
      <t>　【紙で請求書、委任状を提出する必要がある場合】</t>
    </r>
    <r>
      <rPr>
        <sz val="12"/>
        <rFont val="ＭＳ Ｐゴシック"/>
        <family val="3"/>
        <charset val="128"/>
      </rPr>
      <t xml:space="preserve">
  　請求書（</t>
    </r>
    <r>
      <rPr>
        <u/>
        <sz val="12"/>
        <rFont val="ＭＳ Ｐゴシック"/>
        <family val="3"/>
        <charset val="128"/>
      </rPr>
      <t>押印が必要な場合のみ</t>
    </r>
    <r>
      <rPr>
        <sz val="12"/>
        <rFont val="ＭＳ Ｐゴシック"/>
        <family val="3"/>
        <charset val="128"/>
      </rPr>
      <t>）、
　　委任状（</t>
    </r>
    <r>
      <rPr>
        <u/>
        <sz val="12"/>
        <rFont val="ＭＳ Ｐゴシック"/>
        <family val="3"/>
        <charset val="128"/>
      </rPr>
      <t>申請者と振込先の口座名義が違う場合のみ</t>
    </r>
    <r>
      <rPr>
        <sz val="12"/>
        <rFont val="ＭＳ Ｐゴシック"/>
        <family val="3"/>
        <charset val="128"/>
      </rPr>
      <t>）を
　　印刷・押印の上、長寿生きがい課・各総合支所市民サービス課へ提出してください。
　　※上記の請求書、委任状が不要な場合は、メールでの提出のみで結構です。</t>
    </r>
    <rPh sb="2" eb="3">
      <t>カミ</t>
    </rPh>
    <rPh sb="4" eb="7">
      <t>セイキュウショ</t>
    </rPh>
    <rPh sb="8" eb="11">
      <t>イニンジョウ</t>
    </rPh>
    <rPh sb="12" eb="14">
      <t>テイシュツ</t>
    </rPh>
    <rPh sb="16" eb="18">
      <t>ヒツヨウ</t>
    </rPh>
    <rPh sb="21" eb="23">
      <t>バアイ</t>
    </rPh>
    <rPh sb="28" eb="31">
      <t>セイキュウショ</t>
    </rPh>
    <rPh sb="38" eb="40">
      <t>バアイ</t>
    </rPh>
    <rPh sb="47" eb="50">
      <t>イニンジョウ</t>
    </rPh>
    <rPh sb="51" eb="54">
      <t>シンセイシャ</t>
    </rPh>
    <rPh sb="55" eb="57">
      <t>フリコミ</t>
    </rPh>
    <rPh sb="57" eb="58">
      <t>サキ</t>
    </rPh>
    <rPh sb="59" eb="61">
      <t>コウザ</t>
    </rPh>
    <rPh sb="61" eb="63">
      <t>メイギ</t>
    </rPh>
    <rPh sb="64" eb="65">
      <t>チガ</t>
    </rPh>
    <rPh sb="66" eb="68">
      <t>バアイ</t>
    </rPh>
    <rPh sb="75" eb="77">
      <t>インサツ</t>
    </rPh>
    <rPh sb="78" eb="80">
      <t>オウイン</t>
    </rPh>
    <rPh sb="81" eb="82">
      <t>ウエ</t>
    </rPh>
    <rPh sb="83" eb="86">
      <t>チョウジュイ</t>
    </rPh>
    <rPh sb="89" eb="90">
      <t>カ</t>
    </rPh>
    <rPh sb="91" eb="96">
      <t>カクソウゴウシショ</t>
    </rPh>
    <rPh sb="96" eb="98">
      <t>シミン</t>
    </rPh>
    <rPh sb="102" eb="103">
      <t>カ</t>
    </rPh>
    <rPh sb="104" eb="106">
      <t>テイシュツ</t>
    </rPh>
    <rPh sb="118" eb="120">
      <t>ジョウキ</t>
    </rPh>
    <rPh sb="121" eb="124">
      <t>セイキュウショ</t>
    </rPh>
    <rPh sb="125" eb="128">
      <t>イニンジョウ</t>
    </rPh>
    <rPh sb="129" eb="131">
      <t>フヨウ</t>
    </rPh>
    <rPh sb="132" eb="134">
      <t>バアイ</t>
    </rPh>
    <rPh sb="141" eb="143">
      <t>テイシュツ</t>
    </rPh>
    <rPh sb="146" eb="148">
      <t>ケッコウ</t>
    </rPh>
    <phoneticPr fontId="17"/>
  </si>
  <si>
    <t>No.</t>
    <phoneticPr fontId="3" type="Hiragana"/>
  </si>
  <si>
    <t>注　　意　　事　　項</t>
    <rPh sb="0" eb="1">
      <t>チュウ</t>
    </rPh>
    <rPh sb="3" eb="4">
      <t>イ</t>
    </rPh>
    <rPh sb="6" eb="7">
      <t>コト</t>
    </rPh>
    <rPh sb="9" eb="10">
      <t>コウ</t>
    </rPh>
    <phoneticPr fontId="17"/>
  </si>
  <si>
    <t>　複数施設を運営している法人で、施設ごとへの振込を希望される場合は、
　各施設ごとに、このExcelファイルを作成してください。</t>
    <phoneticPr fontId="3" type="Hiragana"/>
  </si>
  <si>
    <t>　自動集計しますので、シート名は変更しないでください。</t>
    <phoneticPr fontId="3" type="Hiragana"/>
  </si>
  <si>
    <t>　振込先口座の名義が請求者（＝申請者）と異なる場合は、委任状が必要となります。
  　（例：請求者が法人代表者、振込先口座の名義が施設長等）</t>
    <rPh sb="15" eb="18">
      <t>しんせいしゃ</t>
    </rPh>
    <phoneticPr fontId="3" type="Hiragana"/>
  </si>
  <si>
    <t>№</t>
    <phoneticPr fontId="27"/>
  </si>
  <si>
    <t>大項目</t>
    <rPh sb="0" eb="3">
      <t>ダイコウモク</t>
    </rPh>
    <phoneticPr fontId="27"/>
  </si>
  <si>
    <t>項目</t>
    <rPh sb="0" eb="2">
      <t>コウモク</t>
    </rPh>
    <phoneticPr fontId="27"/>
  </si>
  <si>
    <t>入力欄</t>
    <rPh sb="0" eb="3">
      <t>ニュウリョクラン</t>
    </rPh>
    <phoneticPr fontId="27"/>
  </si>
  <si>
    <t>※この列以降、保護かけている</t>
    <rPh sb="3" eb="4">
      <t>レツ</t>
    </rPh>
    <rPh sb="4" eb="6">
      <t>イコウ</t>
    </rPh>
    <rPh sb="7" eb="9">
      <t>ホゴ</t>
    </rPh>
    <phoneticPr fontId="27"/>
  </si>
  <si>
    <t>申請</t>
    <rPh sb="0" eb="2">
      <t>シンセイ</t>
    </rPh>
    <phoneticPr fontId="27"/>
  </si>
  <si>
    <t>申請者　フリガナ</t>
    <rPh sb="0" eb="3">
      <t>シンセイシャ</t>
    </rPh>
    <phoneticPr fontId="27"/>
  </si>
  <si>
    <t>申請者　法人名</t>
    <rPh sb="0" eb="3">
      <t>シンセイシャ</t>
    </rPh>
    <rPh sb="4" eb="7">
      <t>ホウジンメイ</t>
    </rPh>
    <phoneticPr fontId="27"/>
  </si>
  <si>
    <t>申請者　代表者職名</t>
    <rPh sb="0" eb="3">
      <t>シンセイシャ</t>
    </rPh>
    <rPh sb="4" eb="7">
      <t>ダイヒョウシャ</t>
    </rPh>
    <rPh sb="7" eb="9">
      <t>ショクメイ</t>
    </rPh>
    <phoneticPr fontId="27"/>
  </si>
  <si>
    <t>申請者　代表者氏名</t>
    <rPh sb="0" eb="3">
      <t>シンセイシャ</t>
    </rPh>
    <rPh sb="4" eb="7">
      <t>ダイヒョウシャ</t>
    </rPh>
    <rPh sb="7" eb="9">
      <t>シメイ</t>
    </rPh>
    <phoneticPr fontId="27"/>
  </si>
  <si>
    <t>申請者　法人郵便番号</t>
    <rPh sb="0" eb="3">
      <t>シンセイシャ</t>
    </rPh>
    <rPh sb="4" eb="6">
      <t>ホウジン</t>
    </rPh>
    <rPh sb="6" eb="10">
      <t>ユウビンバンゴウ</t>
    </rPh>
    <phoneticPr fontId="27"/>
  </si>
  <si>
    <t>半角</t>
    <rPh sb="0" eb="2">
      <t>ハンカク</t>
    </rPh>
    <phoneticPr fontId="27"/>
  </si>
  <si>
    <t>申請者　法人所在地</t>
    <rPh sb="0" eb="3">
      <t>シンセイシャ</t>
    </rPh>
    <rPh sb="4" eb="6">
      <t>ホウジン</t>
    </rPh>
    <rPh sb="6" eb="9">
      <t>ショザイチ</t>
    </rPh>
    <phoneticPr fontId="27"/>
  </si>
  <si>
    <t>市区町村名からご入力ください</t>
    <rPh sb="0" eb="4">
      <t>シクチョウソン</t>
    </rPh>
    <rPh sb="4" eb="5">
      <t>メイ</t>
    </rPh>
    <rPh sb="8" eb="10">
      <t>ニュウリョク</t>
    </rPh>
    <phoneticPr fontId="27"/>
  </si>
  <si>
    <t>申請に関する担当者職名</t>
    <rPh sb="0" eb="2">
      <t>シンセイ</t>
    </rPh>
    <rPh sb="3" eb="4">
      <t>カン</t>
    </rPh>
    <rPh sb="6" eb="9">
      <t>タントウシャ</t>
    </rPh>
    <rPh sb="9" eb="11">
      <t>ショクメイ</t>
    </rPh>
    <phoneticPr fontId="27"/>
  </si>
  <si>
    <t>申請に関する担当者氏名</t>
    <rPh sb="0" eb="2">
      <t>シンセイ</t>
    </rPh>
    <rPh sb="3" eb="4">
      <t>カン</t>
    </rPh>
    <rPh sb="6" eb="9">
      <t>タントウシャ</t>
    </rPh>
    <rPh sb="9" eb="11">
      <t>シメイ</t>
    </rPh>
    <phoneticPr fontId="27"/>
  </si>
  <si>
    <t>連絡先　電話番号</t>
    <rPh sb="0" eb="3">
      <t>レンラクサキ</t>
    </rPh>
    <rPh sb="4" eb="8">
      <t>デンワバンゴウ</t>
    </rPh>
    <phoneticPr fontId="27"/>
  </si>
  <si>
    <t>連絡先　メールアドレス</t>
    <rPh sb="0" eb="3">
      <t>レンラクサキ</t>
    </rPh>
    <phoneticPr fontId="27"/>
  </si>
  <si>
    <t>通知等郵送先　郵便番号</t>
    <rPh sb="0" eb="3">
      <t>ツウチトウ</t>
    </rPh>
    <rPh sb="3" eb="6">
      <t>ユウソウサキ</t>
    </rPh>
    <rPh sb="7" eb="11">
      <t>ユウビンバンゴウ</t>
    </rPh>
    <phoneticPr fontId="27"/>
  </si>
  <si>
    <r>
      <t>※</t>
    </r>
    <r>
      <rPr>
        <sz val="11"/>
        <color theme="5"/>
        <rFont val="ＭＳ Ｐゴシック"/>
        <family val="3"/>
        <charset val="128"/>
      </rPr>
      <t>申請者以外への送付をご希望の場合</t>
    </r>
    <r>
      <rPr>
        <sz val="11"/>
        <rFont val="ＭＳ Ｐゴシック"/>
        <family val="3"/>
      </rPr>
      <t>、ご入力ください</t>
    </r>
    <rPh sb="1" eb="4">
      <t>シンセイシャ</t>
    </rPh>
    <rPh sb="4" eb="6">
      <t>イガイ</t>
    </rPh>
    <rPh sb="8" eb="10">
      <t>ソウフ</t>
    </rPh>
    <rPh sb="12" eb="14">
      <t>キボウ</t>
    </rPh>
    <rPh sb="15" eb="17">
      <t>バアイ</t>
    </rPh>
    <rPh sb="19" eb="21">
      <t>ニュウリョク</t>
    </rPh>
    <phoneticPr fontId="27"/>
  </si>
  <si>
    <t>通知等郵送先　所在地</t>
    <rPh sb="0" eb="3">
      <t>ツウチトウ</t>
    </rPh>
    <rPh sb="3" eb="6">
      <t>ユウソウサキ</t>
    </rPh>
    <rPh sb="7" eb="10">
      <t>ショザイチ</t>
    </rPh>
    <phoneticPr fontId="27"/>
  </si>
  <si>
    <t>※同上</t>
    <rPh sb="1" eb="3">
      <t>ドウジョウ</t>
    </rPh>
    <phoneticPr fontId="27"/>
  </si>
  <si>
    <t>通知等郵送先　宛名</t>
    <rPh sb="0" eb="3">
      <t>ツウチトウ</t>
    </rPh>
    <rPh sb="3" eb="5">
      <t>ユウソウ</t>
    </rPh>
    <rPh sb="5" eb="6">
      <t>サキ</t>
    </rPh>
    <rPh sb="7" eb="9">
      <t>アテナ</t>
    </rPh>
    <phoneticPr fontId="27"/>
  </si>
  <si>
    <t>※同上。封書の宛先に表記されます。例）「○○会　○○課　○○　○○」「特別養護老人ホーム●●」</t>
    <rPh sb="1" eb="3">
      <t>ドウジョウ</t>
    </rPh>
    <rPh sb="4" eb="6">
      <t>フウショ</t>
    </rPh>
    <rPh sb="7" eb="9">
      <t>アテサキ</t>
    </rPh>
    <rPh sb="10" eb="12">
      <t>ヒョウキ</t>
    </rPh>
    <rPh sb="17" eb="18">
      <t>レイ</t>
    </rPh>
    <rPh sb="35" eb="37">
      <t>トクベツ</t>
    </rPh>
    <rPh sb="37" eb="39">
      <t>ヨウゴ</t>
    </rPh>
    <rPh sb="39" eb="41">
      <t>ロウジン</t>
    </rPh>
    <phoneticPr fontId="27"/>
  </si>
  <si>
    <t>請求</t>
    <rPh sb="0" eb="2">
      <t>セイキュウ</t>
    </rPh>
    <phoneticPr fontId="27"/>
  </si>
  <si>
    <t>振込先　金融機関コード</t>
    <rPh sb="0" eb="3">
      <t>フリコミサキ</t>
    </rPh>
    <rPh sb="4" eb="6">
      <t>キンユウ</t>
    </rPh>
    <rPh sb="6" eb="8">
      <t>キカン</t>
    </rPh>
    <phoneticPr fontId="27"/>
  </si>
  <si>
    <t>４桁　例）０１１９</t>
    <rPh sb="1" eb="2">
      <t>ケタ</t>
    </rPh>
    <rPh sb="3" eb="4">
      <t>レイ</t>
    </rPh>
    <phoneticPr fontId="27"/>
  </si>
  <si>
    <t>振込先　店舗コード</t>
    <rPh sb="0" eb="3">
      <t>フリコミサキ</t>
    </rPh>
    <rPh sb="4" eb="6">
      <t>テンポ</t>
    </rPh>
    <phoneticPr fontId="27"/>
  </si>
  <si>
    <t>３桁　例）３８１</t>
    <rPh sb="1" eb="2">
      <t>ケタ</t>
    </rPh>
    <rPh sb="3" eb="4">
      <t>レイ</t>
    </rPh>
    <phoneticPr fontId="27"/>
  </si>
  <si>
    <t>振込先　金融機関名</t>
    <rPh sb="0" eb="3">
      <t>フリコミサキ</t>
    </rPh>
    <rPh sb="4" eb="6">
      <t>キンユウ</t>
    </rPh>
    <rPh sb="6" eb="8">
      <t>キカン</t>
    </rPh>
    <rPh sb="8" eb="9">
      <t>メイ</t>
    </rPh>
    <phoneticPr fontId="27"/>
  </si>
  <si>
    <t>例）秋田銀行</t>
    <rPh sb="0" eb="1">
      <t>レイ</t>
    </rPh>
    <rPh sb="2" eb="4">
      <t>アキタ</t>
    </rPh>
    <rPh sb="4" eb="6">
      <t>ギンコウ</t>
    </rPh>
    <phoneticPr fontId="27"/>
  </si>
  <si>
    <t>振込先　支店名</t>
    <rPh sb="0" eb="3">
      <t>フリコミサキ</t>
    </rPh>
    <rPh sb="4" eb="6">
      <t>シテン</t>
    </rPh>
    <rPh sb="6" eb="7">
      <t>メイ</t>
    </rPh>
    <phoneticPr fontId="27"/>
  </si>
  <si>
    <t>例）本荘支店</t>
    <rPh sb="0" eb="1">
      <t>レイ</t>
    </rPh>
    <rPh sb="2" eb="4">
      <t>ホンジョウ</t>
    </rPh>
    <rPh sb="4" eb="6">
      <t>シテン</t>
    </rPh>
    <phoneticPr fontId="27"/>
  </si>
  <si>
    <t>振込先　預金種別</t>
    <rPh sb="0" eb="3">
      <t>フリコミサキ</t>
    </rPh>
    <rPh sb="4" eb="6">
      <t>ヨキン</t>
    </rPh>
    <rPh sb="6" eb="8">
      <t>シュベツ</t>
    </rPh>
    <phoneticPr fontId="27"/>
  </si>
  <si>
    <t>普通、当座、貯蓄、その他</t>
    <rPh sb="0" eb="2">
      <t>フツウ</t>
    </rPh>
    <rPh sb="3" eb="5">
      <t>トウザ</t>
    </rPh>
    <rPh sb="6" eb="8">
      <t>チョチク</t>
    </rPh>
    <rPh sb="11" eb="12">
      <t>タ</t>
    </rPh>
    <phoneticPr fontId="27"/>
  </si>
  <si>
    <t>振込先　口座番号</t>
    <rPh sb="0" eb="3">
      <t>フリコミサキ</t>
    </rPh>
    <rPh sb="4" eb="6">
      <t>コウザ</t>
    </rPh>
    <rPh sb="6" eb="8">
      <t>バンゴウ</t>
    </rPh>
    <phoneticPr fontId="27"/>
  </si>
  <si>
    <t>７桁</t>
    <rPh sb="1" eb="2">
      <t>ケタ</t>
    </rPh>
    <phoneticPr fontId="27"/>
  </si>
  <si>
    <t>振込先　口座名義（カナ）</t>
    <rPh sb="0" eb="3">
      <t>フリコミサキ</t>
    </rPh>
    <rPh sb="4" eb="6">
      <t>コウザ</t>
    </rPh>
    <rPh sb="6" eb="8">
      <t>メイギ</t>
    </rPh>
    <phoneticPr fontId="27"/>
  </si>
  <si>
    <t>カタカナ・英字・数字で、通帳見開き記載の名義を記入してください。</t>
  </si>
  <si>
    <t>請求書　発行責任者氏名</t>
    <rPh sb="0" eb="3">
      <t>セイキュウショ</t>
    </rPh>
    <rPh sb="4" eb="6">
      <t>ハッコウ</t>
    </rPh>
    <rPh sb="6" eb="9">
      <t>セキニンシャ</t>
    </rPh>
    <rPh sb="9" eb="11">
      <t>シメイ</t>
    </rPh>
    <phoneticPr fontId="27"/>
  </si>
  <si>
    <r>
      <t>※</t>
    </r>
    <r>
      <rPr>
        <sz val="11"/>
        <color theme="5"/>
        <rFont val="ＭＳ Ｐゴシック"/>
        <family val="3"/>
        <charset val="128"/>
      </rPr>
      <t>請求書への押印を省略する場合</t>
    </r>
    <r>
      <rPr>
        <sz val="11"/>
        <rFont val="ＭＳ Ｐゴシック"/>
        <family val="3"/>
      </rPr>
      <t>、ご入力ください</t>
    </r>
    <rPh sb="1" eb="4">
      <t>セイキュウショ</t>
    </rPh>
    <rPh sb="6" eb="8">
      <t>オウイン</t>
    </rPh>
    <rPh sb="9" eb="11">
      <t>ショウリャク</t>
    </rPh>
    <rPh sb="13" eb="15">
      <t>バアイ</t>
    </rPh>
    <rPh sb="17" eb="19">
      <t>ニュウリョク</t>
    </rPh>
    <phoneticPr fontId="27"/>
  </si>
  <si>
    <t>請求書　担当者氏名</t>
    <rPh sb="0" eb="2">
      <t>セイキュウ</t>
    </rPh>
    <rPh sb="2" eb="3">
      <t>ショ</t>
    </rPh>
    <rPh sb="4" eb="7">
      <t>タントウシャ</t>
    </rPh>
    <rPh sb="7" eb="9">
      <t>シメイ</t>
    </rPh>
    <phoneticPr fontId="27"/>
  </si>
  <si>
    <t>請求書　連絡先電話番号</t>
    <rPh sb="0" eb="3">
      <t>セイキュウショ</t>
    </rPh>
    <rPh sb="4" eb="7">
      <t>レンラクサキ</t>
    </rPh>
    <rPh sb="7" eb="9">
      <t>デンワ</t>
    </rPh>
    <rPh sb="9" eb="11">
      <t>バンゴウ</t>
    </rPh>
    <phoneticPr fontId="27"/>
  </si>
  <si>
    <t>委任状</t>
    <rPh sb="0" eb="3">
      <t>イニンジョウ</t>
    </rPh>
    <phoneticPr fontId="27"/>
  </si>
  <si>
    <t>振込先　受任者所在地</t>
    <rPh sb="0" eb="3">
      <t>フリコミサキ</t>
    </rPh>
    <rPh sb="4" eb="7">
      <t>ジュニンシャ</t>
    </rPh>
    <rPh sb="7" eb="10">
      <t>ショザイチ</t>
    </rPh>
    <phoneticPr fontId="27"/>
  </si>
  <si>
    <r>
      <t>※</t>
    </r>
    <r>
      <rPr>
        <sz val="11"/>
        <color theme="5"/>
        <rFont val="ＭＳ Ｐゴシック"/>
        <family val="3"/>
        <charset val="128"/>
      </rPr>
      <t>申請者以外の名義の口座へ振込をご希望の場合</t>
    </r>
    <r>
      <rPr>
        <sz val="11"/>
        <rFont val="ＭＳ Ｐゴシック"/>
        <family val="3"/>
      </rPr>
      <t>、入力し、</t>
    </r>
    <r>
      <rPr>
        <sz val="11"/>
        <color rgb="FFFF0000"/>
        <rFont val="ＭＳ Ｐゴシック"/>
        <family val="3"/>
        <charset val="128"/>
      </rPr>
      <t>印刷・押印の上、ご提出ください</t>
    </r>
    <r>
      <rPr>
        <sz val="11"/>
        <rFont val="ＭＳ Ｐゴシック"/>
        <family val="3"/>
      </rPr>
      <t>。</t>
    </r>
    <rPh sb="1" eb="4">
      <t>シンセイシャ</t>
    </rPh>
    <rPh sb="4" eb="6">
      <t>イガイ</t>
    </rPh>
    <rPh sb="7" eb="9">
      <t>メイギ</t>
    </rPh>
    <rPh sb="10" eb="12">
      <t>コウザ</t>
    </rPh>
    <rPh sb="13" eb="15">
      <t>フリコミ</t>
    </rPh>
    <rPh sb="17" eb="19">
      <t>キボウ</t>
    </rPh>
    <rPh sb="20" eb="22">
      <t>バアイ</t>
    </rPh>
    <rPh sb="23" eb="25">
      <t>ニュウリョク</t>
    </rPh>
    <rPh sb="27" eb="29">
      <t>インサツ</t>
    </rPh>
    <rPh sb="30" eb="32">
      <t>オウイン</t>
    </rPh>
    <rPh sb="33" eb="34">
      <t>ウエ</t>
    </rPh>
    <rPh sb="36" eb="38">
      <t>テイシュツ</t>
    </rPh>
    <phoneticPr fontId="27"/>
  </si>
  <si>
    <t>振込先　受任者法人名</t>
    <rPh sb="0" eb="3">
      <t>フリコミサキ</t>
    </rPh>
    <rPh sb="4" eb="7">
      <t>ジュニンシャ</t>
    </rPh>
    <rPh sb="7" eb="9">
      <t>ホウジン</t>
    </rPh>
    <rPh sb="9" eb="10">
      <t>ホウミョウ</t>
    </rPh>
    <phoneticPr fontId="27"/>
  </si>
  <si>
    <t>振込先　受任者代表者職名</t>
    <rPh sb="0" eb="3">
      <t>フリコミサキ</t>
    </rPh>
    <rPh sb="4" eb="7">
      <t>ジュニンシャ</t>
    </rPh>
    <rPh sb="7" eb="10">
      <t>ダイヒョウシャ</t>
    </rPh>
    <rPh sb="10" eb="12">
      <t>ショクメイ</t>
    </rPh>
    <phoneticPr fontId="27"/>
  </si>
  <si>
    <t>振込先　受任者代表者氏名</t>
    <rPh sb="0" eb="3">
      <t>フリコミサキ</t>
    </rPh>
    <rPh sb="4" eb="7">
      <t>ジュニンシャ</t>
    </rPh>
    <rPh sb="7" eb="9">
      <t>ダイヒョウ</t>
    </rPh>
    <rPh sb="9" eb="10">
      <t>シャ</t>
    </rPh>
    <rPh sb="10" eb="12">
      <t>シメイ</t>
    </rPh>
    <phoneticPr fontId="27"/>
  </si>
  <si>
    <t>入所</t>
    <rPh sb="0" eb="2">
      <t>ニュウショ</t>
    </rPh>
    <phoneticPr fontId="27"/>
  </si>
  <si>
    <t>通所</t>
    <rPh sb="0" eb="2">
      <t>ツウショ</t>
    </rPh>
    <phoneticPr fontId="27"/>
  </si>
  <si>
    <t>No.</t>
  </si>
  <si>
    <t>事業所・施設名</t>
    <rPh sb="0" eb="3">
      <t>ジギョウショ</t>
    </rPh>
    <rPh sb="4" eb="7">
      <t>シセツメイ</t>
    </rPh>
    <phoneticPr fontId="17"/>
  </si>
  <si>
    <t>介護保険
事業所番号</t>
    <rPh sb="0" eb="2">
      <t>カイゴ</t>
    </rPh>
    <rPh sb="2" eb="4">
      <t>ホケン</t>
    </rPh>
    <rPh sb="5" eb="8">
      <t>ジギョウショ</t>
    </rPh>
    <rPh sb="8" eb="10">
      <t>バンゴウ</t>
    </rPh>
    <phoneticPr fontId="17"/>
  </si>
  <si>
    <t>開設日</t>
    <rPh sb="0" eb="3">
      <t>カイセツビ</t>
    </rPh>
    <phoneticPr fontId="17"/>
  </si>
  <si>
    <t>サービス種別</t>
    <rPh sb="4" eb="6">
      <t>シュベツ</t>
    </rPh>
    <phoneticPr fontId="17"/>
  </si>
  <si>
    <t>郵便番号</t>
    <rPh sb="0" eb="4">
      <t>ユウビンバンゴウ</t>
    </rPh>
    <phoneticPr fontId="27"/>
  </si>
  <si>
    <t>所在地</t>
    <rPh sb="0" eb="3">
      <t>ショザイチ</t>
    </rPh>
    <phoneticPr fontId="27"/>
  </si>
  <si>
    <t>定員
（単位：人）</t>
    <rPh sb="0" eb="2">
      <t>テイイン</t>
    </rPh>
    <rPh sb="4" eb="6">
      <t>タンイ</t>
    </rPh>
    <rPh sb="7" eb="8">
      <t>ニン</t>
    </rPh>
    <phoneticPr fontId="17"/>
  </si>
  <si>
    <r>
      <t xml:space="preserve">運営月数
</t>
    </r>
    <r>
      <rPr>
        <sz val="10"/>
        <color theme="5"/>
        <rFont val="ＭＳ Ｐゴシック"/>
        <family val="3"/>
        <charset val="128"/>
      </rPr>
      <t>（R7年度）</t>
    </r>
    <r>
      <rPr>
        <sz val="10"/>
        <color theme="1"/>
        <rFont val="ＭＳ Ｐゴシック"/>
        <family val="3"/>
        <charset val="128"/>
      </rPr>
      <t xml:space="preserve">
（単位：月）</t>
    </r>
    <rPh sb="0" eb="2">
      <t>ウンエイ</t>
    </rPh>
    <rPh sb="2" eb="3">
      <t>ツキ</t>
    </rPh>
    <rPh sb="3" eb="4">
      <t>スウ</t>
    </rPh>
    <rPh sb="8" eb="10">
      <t>ネンド</t>
    </rPh>
    <rPh sb="13" eb="15">
      <t>タンイ</t>
    </rPh>
    <rPh sb="16" eb="17">
      <t>ツキ</t>
    </rPh>
    <phoneticPr fontId="17"/>
  </si>
  <si>
    <r>
      <t xml:space="preserve">運営月数
</t>
    </r>
    <r>
      <rPr>
        <sz val="10"/>
        <color theme="4"/>
        <rFont val="ＭＳ Ｐゴシック"/>
        <family val="3"/>
        <charset val="128"/>
      </rPr>
      <t>（下半期）</t>
    </r>
    <r>
      <rPr>
        <sz val="10"/>
        <color theme="1"/>
        <rFont val="ＭＳ Ｐゴシック"/>
        <family val="3"/>
        <charset val="128"/>
      </rPr>
      <t xml:space="preserve">
（単位：月）</t>
    </r>
    <rPh sb="0" eb="2">
      <t>ウンエイ</t>
    </rPh>
    <rPh sb="2" eb="3">
      <t>ツキ</t>
    </rPh>
    <rPh sb="3" eb="4">
      <t>スウ</t>
    </rPh>
    <rPh sb="6" eb="9">
      <t>シモハンキ</t>
    </rPh>
    <rPh sb="12" eb="14">
      <t>タンイ</t>
    </rPh>
    <rPh sb="15" eb="16">
      <t>ツキ</t>
    </rPh>
    <phoneticPr fontId="17"/>
  </si>
  <si>
    <t>定員
（単位：人）</t>
    <rPh sb="0" eb="2">
      <t>ていいん</t>
    </rPh>
    <rPh sb="4" eb="6">
      <t>たんい</t>
    </rPh>
    <rPh sb="7" eb="8">
      <t>にん</t>
    </rPh>
    <phoneticPr fontId="3" type="Hiragana"/>
  </si>
  <si>
    <r>
      <t xml:space="preserve">運営月数
</t>
    </r>
    <r>
      <rPr>
        <sz val="10"/>
        <color theme="4"/>
        <rFont val="ＭＳ Ｐゴシック"/>
        <family val="3"/>
        <charset val="128"/>
      </rPr>
      <t>（下半期)</t>
    </r>
    <r>
      <rPr>
        <sz val="10"/>
        <color theme="1"/>
        <rFont val="ＭＳ Ｐゴシック"/>
        <family val="3"/>
        <charset val="128"/>
      </rPr>
      <t xml:space="preserve">
（単位：月）</t>
    </r>
    <rPh sb="0" eb="2">
      <t>ウンエイ</t>
    </rPh>
    <rPh sb="2" eb="3">
      <t>ツキ</t>
    </rPh>
    <rPh sb="3" eb="4">
      <t>スウ</t>
    </rPh>
    <rPh sb="6" eb="9">
      <t>シモハンキ</t>
    </rPh>
    <rPh sb="12" eb="14">
      <t>タンイ</t>
    </rPh>
    <rPh sb="15" eb="16">
      <t>ツキ</t>
    </rPh>
    <phoneticPr fontId="17"/>
  </si>
  <si>
    <t>誓約事項１</t>
    <rPh sb="0" eb="4">
      <t>セイヤクジコウ</t>
    </rPh>
    <phoneticPr fontId="27"/>
  </si>
  <si>
    <t>誓約事項２</t>
    <rPh sb="0" eb="4">
      <t>セイヤクジコウ</t>
    </rPh>
    <phoneticPr fontId="27"/>
  </si>
  <si>
    <t>誓約事項３</t>
    <rPh sb="0" eb="4">
      <t>セイヤクジコウ</t>
    </rPh>
    <phoneticPr fontId="27"/>
  </si>
  <si>
    <t>誓約事項４</t>
    <rPh sb="0" eb="2">
      <t>セイヤク</t>
    </rPh>
    <rPh sb="2" eb="4">
      <t>ジコウ</t>
    </rPh>
    <phoneticPr fontId="27"/>
  </si>
  <si>
    <t>誓約事項５</t>
    <rPh sb="0" eb="2">
      <t>セイヤク</t>
    </rPh>
    <rPh sb="2" eb="4">
      <t>ジコウ</t>
    </rPh>
    <phoneticPr fontId="27"/>
  </si>
  <si>
    <t>誓約事項６</t>
    <rPh sb="0" eb="4">
      <t>セイヤクジコウ</t>
    </rPh>
    <phoneticPr fontId="27"/>
  </si>
  <si>
    <t>誓約事項</t>
    <rPh sb="0" eb="4">
      <t>セイヤクジコウ</t>
    </rPh>
    <phoneticPr fontId="27"/>
  </si>
  <si>
    <t>件数</t>
    <rPh sb="0" eb="2">
      <t>ケンスウ</t>
    </rPh>
    <phoneticPr fontId="27"/>
  </si>
  <si>
    <t>介護老人福祉施設</t>
  </si>
  <si>
    <t>地域密着型介護老人福祉施設入所者生活介護</t>
    <phoneticPr fontId="27"/>
  </si>
  <si>
    <t>介護老人保健施設</t>
    <phoneticPr fontId="27"/>
  </si>
  <si>
    <t>介護医療院</t>
    <phoneticPr fontId="27"/>
  </si>
  <si>
    <t>認知症対応型共同生活介護</t>
    <phoneticPr fontId="27"/>
  </si>
  <si>
    <t>特定施設入居者生活介護</t>
    <phoneticPr fontId="27"/>
  </si>
  <si>
    <t>地域密着型特定施設入居者生活介護</t>
    <phoneticPr fontId="27"/>
  </si>
  <si>
    <t>短期入所生活介護</t>
    <phoneticPr fontId="27"/>
  </si>
  <si>
    <t>養護老人ホーム</t>
    <phoneticPr fontId="27"/>
  </si>
  <si>
    <t>軽費老人ホーム</t>
    <phoneticPr fontId="27"/>
  </si>
  <si>
    <t>小規模多機能型居宅介護</t>
    <phoneticPr fontId="27"/>
  </si>
  <si>
    <t>看護小規模多機能型居宅介護</t>
    <phoneticPr fontId="27"/>
  </si>
  <si>
    <t>通所介護</t>
    <rPh sb="0" eb="2">
      <t>ツウショ</t>
    </rPh>
    <rPh sb="2" eb="4">
      <t>カイゴ</t>
    </rPh>
    <phoneticPr fontId="17"/>
  </si>
  <si>
    <t>地域密着型通所介護</t>
    <rPh sb="0" eb="2">
      <t>チイキ</t>
    </rPh>
    <rPh sb="2" eb="5">
      <t>ミッチャクガタ</t>
    </rPh>
    <rPh sb="5" eb="7">
      <t>ツウショ</t>
    </rPh>
    <rPh sb="7" eb="9">
      <t>カイゴ</t>
    </rPh>
    <phoneticPr fontId="17"/>
  </si>
  <si>
    <t>認知症対応型通所介護</t>
    <rPh sb="0" eb="3">
      <t>ニンチショウ</t>
    </rPh>
    <rPh sb="3" eb="6">
      <t>タイオウガタ</t>
    </rPh>
    <rPh sb="6" eb="8">
      <t>ツウショ</t>
    </rPh>
    <rPh sb="8" eb="10">
      <t>カイゴ</t>
    </rPh>
    <phoneticPr fontId="17"/>
  </si>
  <si>
    <t>通所リハビリテーション</t>
    <rPh sb="0" eb="2">
      <t>ツウショ</t>
    </rPh>
    <phoneticPr fontId="17"/>
  </si>
  <si>
    <t>様式第１号（第４条関係）</t>
    <rPh sb="0" eb="2">
      <t>ヨウシキ</t>
    </rPh>
    <rPh sb="2" eb="3">
      <t>ダイ</t>
    </rPh>
    <rPh sb="4" eb="5">
      <t>ゴウ</t>
    </rPh>
    <rPh sb="6" eb="7">
      <t>ダイ</t>
    </rPh>
    <rPh sb="8" eb="9">
      <t>ジョウ</t>
    </rPh>
    <rPh sb="9" eb="11">
      <t>カンケイ</t>
    </rPh>
    <phoneticPr fontId="17"/>
  </si>
  <si>
    <t>申請日（市入力）</t>
    <rPh sb="0" eb="3">
      <t>しんせいび</t>
    </rPh>
    <rPh sb="4" eb="5">
      <t>し</t>
    </rPh>
    <rPh sb="5" eb="7">
      <t>にゅうりょく</t>
    </rPh>
    <phoneticPr fontId="3" type="Hiragana"/>
  </si>
  <si>
    <t>（　施　設　用　）</t>
    <rPh sb="2" eb="3">
      <t>シ</t>
    </rPh>
    <rPh sb="4" eb="5">
      <t>セツ</t>
    </rPh>
    <rPh sb="6" eb="7">
      <t>ヨウ</t>
    </rPh>
    <phoneticPr fontId="27"/>
  </si>
  <si>
    <t>由利本荘市長　湊　貴信</t>
    <rPh sb="0" eb="4">
      <t>ユリホンジョウ</t>
    </rPh>
    <rPh sb="4" eb="6">
      <t>シチョウ</t>
    </rPh>
    <rPh sb="7" eb="8">
      <t>ミナト</t>
    </rPh>
    <rPh sb="9" eb="11">
      <t>タカノブ</t>
    </rPh>
    <phoneticPr fontId="17"/>
  </si>
  <si>
    <t>様</t>
    <rPh sb="0" eb="1">
      <t>サマ</t>
    </rPh>
    <phoneticPr fontId="17"/>
  </si>
  <si>
    <t>　標記について，次のとおり申請します。
　なお，補助金の交付決定を受けた際には，この申請をもって由利本荘市補助金等の適正に関する条例（平成17年3月22日条例第53号）第９条による実績報告書とします。</t>
    <rPh sb="1" eb="3">
      <t>ヒョウキ</t>
    </rPh>
    <rPh sb="8" eb="9">
      <t>ツギ</t>
    </rPh>
    <rPh sb="13" eb="15">
      <t>シンセイ</t>
    </rPh>
    <rPh sb="84" eb="85">
      <t>ダイ</t>
    </rPh>
    <rPh sb="86" eb="87">
      <t>ジョウ</t>
    </rPh>
    <phoneticPr fontId="17"/>
  </si>
  <si>
    <t>申　請　者</t>
    <rPh sb="0" eb="1">
      <t>サル</t>
    </rPh>
    <rPh sb="2" eb="3">
      <t>ショウ</t>
    </rPh>
    <rPh sb="4" eb="5">
      <t>シャ</t>
    </rPh>
    <phoneticPr fontId="17"/>
  </si>
  <si>
    <t>フリガナ</t>
  </si>
  <si>
    <t>法人名</t>
    <rPh sb="0" eb="2">
      <t>ホウジン</t>
    </rPh>
    <rPh sb="2" eb="3">
      <t>メイ</t>
    </rPh>
    <phoneticPr fontId="17"/>
  </si>
  <si>
    <t>代表者の職・氏名</t>
  </si>
  <si>
    <t>職　　名</t>
    <rPh sb="0" eb="1">
      <t>ショク</t>
    </rPh>
    <rPh sb="3" eb="4">
      <t>ナ</t>
    </rPh>
    <phoneticPr fontId="17"/>
  </si>
  <si>
    <t>氏　　名</t>
    <rPh sb="0" eb="1">
      <t>シ</t>
    </rPh>
    <rPh sb="3" eb="4">
      <t>ナ</t>
    </rPh>
    <phoneticPr fontId="17"/>
  </si>
  <si>
    <t>法人所在地</t>
    <rPh sb="0" eb="2">
      <t>ホウジン</t>
    </rPh>
    <rPh sb="2" eb="5">
      <t>ショザイチ</t>
    </rPh>
    <phoneticPr fontId="17"/>
  </si>
  <si>
    <t>〒</t>
    <phoneticPr fontId="17"/>
  </si>
  <si>
    <t>申請に関する担当者</t>
    <rPh sb="0" eb="2">
      <t>シンセイ</t>
    </rPh>
    <rPh sb="3" eb="4">
      <t>カン</t>
    </rPh>
    <rPh sb="6" eb="9">
      <t>タントウシャ</t>
    </rPh>
    <phoneticPr fontId="17"/>
  </si>
  <si>
    <t>連絡先</t>
    <rPh sb="0" eb="3">
      <t>レンラクサキ</t>
    </rPh>
    <phoneticPr fontId="17"/>
  </si>
  <si>
    <t>電話番号</t>
    <rPh sb="0" eb="2">
      <t>デンワ</t>
    </rPh>
    <rPh sb="2" eb="4">
      <t>バンゴウ</t>
    </rPh>
    <phoneticPr fontId="17"/>
  </si>
  <si>
    <t>E-mail</t>
  </si>
  <si>
    <t>通知等
郵送先</t>
    <rPh sb="0" eb="2">
      <t>ツウチ</t>
    </rPh>
    <rPh sb="2" eb="3">
      <t>トウ</t>
    </rPh>
    <rPh sb="4" eb="6">
      <t>ユウソウ</t>
    </rPh>
    <rPh sb="6" eb="7">
      <t>サキ</t>
    </rPh>
    <phoneticPr fontId="17"/>
  </si>
  <si>
    <t>申請（実績報告）額</t>
    <rPh sb="0" eb="2">
      <t>しんせい</t>
    </rPh>
    <rPh sb="3" eb="5">
      <t>じっせき</t>
    </rPh>
    <rPh sb="5" eb="7">
      <t>ほうこく</t>
    </rPh>
    <rPh sb="8" eb="9">
      <t>がく</t>
    </rPh>
    <phoneticPr fontId="3" type="Hiragana"/>
  </si>
  <si>
    <t>光熱水費等</t>
    <rPh sb="0" eb="4">
      <t>こうねつすいひ</t>
    </rPh>
    <rPh sb="4" eb="5">
      <t>とう</t>
    </rPh>
    <phoneticPr fontId="3" type="Hiragana"/>
  </si>
  <si>
    <t>食材料費</t>
    <rPh sb="0" eb="4">
      <t>しょくざいりょうひ</t>
    </rPh>
    <phoneticPr fontId="3" type="Hiragana"/>
  </si>
  <si>
    <t>総合計</t>
    <rPh sb="0" eb="1">
      <t>そう</t>
    </rPh>
    <rPh sb="1" eb="2">
      <t>ごう</t>
    </rPh>
    <rPh sb="2" eb="3">
      <t>けい</t>
    </rPh>
    <phoneticPr fontId="3" type="Hiragana"/>
  </si>
  <si>
    <t>申請内訳</t>
    <rPh sb="0" eb="2">
      <t>シンセイ</t>
    </rPh>
    <rPh sb="2" eb="4">
      <t>ウチワケ</t>
    </rPh>
    <phoneticPr fontId="17"/>
  </si>
  <si>
    <t>区　　分</t>
    <rPh sb="0" eb="1">
      <t>く</t>
    </rPh>
    <rPh sb="3" eb="4">
      <t>ふん</t>
    </rPh>
    <phoneticPr fontId="3" type="Hiragana"/>
  </si>
  <si>
    <t>事業所･施設数</t>
    <rPh sb="0" eb="3">
      <t>ジギョウショ</t>
    </rPh>
    <rPh sb="4" eb="6">
      <t>シセツ</t>
    </rPh>
    <rPh sb="6" eb="7">
      <t>スウ</t>
    </rPh>
    <phoneticPr fontId="17"/>
  </si>
  <si>
    <t>光熱水費等申請額</t>
    <rPh sb="0" eb="4">
      <t>コウネツスイヒ</t>
    </rPh>
    <rPh sb="4" eb="5">
      <t>トウ</t>
    </rPh>
    <rPh sb="5" eb="8">
      <t>シンセイガク</t>
    </rPh>
    <phoneticPr fontId="17"/>
  </si>
  <si>
    <t>食材料費申請額</t>
    <rPh sb="0" eb="4">
      <t>ショクザイリョウヒ</t>
    </rPh>
    <rPh sb="4" eb="7">
      <t>シンセイガク</t>
    </rPh>
    <phoneticPr fontId="17"/>
  </si>
  <si>
    <t>入所系及び短期入所系</t>
    <rPh sb="0" eb="2">
      <t>ニュウショ</t>
    </rPh>
    <rPh sb="2" eb="3">
      <t>ケイ</t>
    </rPh>
    <rPh sb="3" eb="4">
      <t>オヨ</t>
    </rPh>
    <rPh sb="5" eb="7">
      <t>タンキ</t>
    </rPh>
    <rPh sb="7" eb="9">
      <t>ニュウショ</t>
    </rPh>
    <rPh sb="9" eb="10">
      <t>ケイ</t>
    </rPh>
    <phoneticPr fontId="17"/>
  </si>
  <si>
    <t>か所</t>
    <rPh sb="1" eb="2">
      <t>ショ</t>
    </rPh>
    <phoneticPr fontId="17"/>
  </si>
  <si>
    <t>円</t>
    <rPh sb="0" eb="1">
      <t>えん</t>
    </rPh>
    <phoneticPr fontId="3" type="Hiragana"/>
  </si>
  <si>
    <t>円</t>
  </si>
  <si>
    <t>地域密着型介護老人福祉施設入所者生活介護</t>
  </si>
  <si>
    <t>介護老人保健施設</t>
  </si>
  <si>
    <t>介護医療院</t>
  </si>
  <si>
    <t>認知症対応型共同生活介護</t>
  </si>
  <si>
    <t>特定施設入居者生活介護</t>
  </si>
  <si>
    <t>地域密着型特定施設入居者生活介護</t>
  </si>
  <si>
    <t>短期入所生活介護</t>
  </si>
  <si>
    <t>養護老人ホーム</t>
  </si>
  <si>
    <t>軽費老人ホーム</t>
  </si>
  <si>
    <t>小　　計</t>
    <rPh sb="0" eb="1">
      <t>ショウ</t>
    </rPh>
    <rPh sb="3" eb="4">
      <t>ケイ</t>
    </rPh>
    <phoneticPr fontId="17"/>
  </si>
  <si>
    <t>複合系</t>
    <rPh sb="0" eb="2">
      <t>フクゴウ</t>
    </rPh>
    <rPh sb="2" eb="3">
      <t>ケイ</t>
    </rPh>
    <phoneticPr fontId="17"/>
  </si>
  <si>
    <t>小規模多機能型居宅介護</t>
  </si>
  <si>
    <t>看護小規模多機能型居宅介護</t>
  </si>
  <si>
    <t>通所系</t>
    <rPh sb="0" eb="2">
      <t>ツウショ</t>
    </rPh>
    <rPh sb="2" eb="3">
      <t>ケイ</t>
    </rPh>
    <phoneticPr fontId="17"/>
  </si>
  <si>
    <t>合　　計</t>
    <rPh sb="0" eb="1">
      <t>ゴウ</t>
    </rPh>
    <rPh sb="3" eb="4">
      <t>ケイ</t>
    </rPh>
    <phoneticPr fontId="17"/>
  </si>
  <si>
    <t>　添付書類</t>
    <rPh sb="1" eb="3">
      <t>テンプ</t>
    </rPh>
    <rPh sb="3" eb="5">
      <t>ショルイ</t>
    </rPh>
    <phoneticPr fontId="17"/>
  </si>
  <si>
    <t>　（１）施設別申請額一覧（別紙１）</t>
    <rPh sb="4" eb="6">
      <t>シセツ</t>
    </rPh>
    <rPh sb="6" eb="7">
      <t>ベツ</t>
    </rPh>
    <rPh sb="7" eb="10">
      <t>シンセイガク</t>
    </rPh>
    <rPh sb="10" eb="12">
      <t>イチラン</t>
    </rPh>
    <rPh sb="13" eb="15">
      <t>ベッシ</t>
    </rPh>
    <phoneticPr fontId="17"/>
  </si>
  <si>
    <t>　（２）施設別個票（別紙２）</t>
    <rPh sb="4" eb="6">
      <t>シセツ</t>
    </rPh>
    <rPh sb="6" eb="7">
      <t>ベツ</t>
    </rPh>
    <rPh sb="7" eb="9">
      <t>コヒョウ</t>
    </rPh>
    <rPh sb="10" eb="12">
      <t>ベッシ</t>
    </rPh>
    <phoneticPr fontId="17"/>
  </si>
  <si>
    <t>施設別申請額一覧（別紙１）</t>
    <rPh sb="0" eb="2">
      <t>シセツ</t>
    </rPh>
    <rPh sb="2" eb="3">
      <t>ベツ</t>
    </rPh>
    <rPh sb="3" eb="6">
      <t>シンセイガク</t>
    </rPh>
    <rPh sb="6" eb="8">
      <t>イチラン</t>
    </rPh>
    <rPh sb="9" eb="11">
      <t>ベッシ</t>
    </rPh>
    <phoneticPr fontId="17"/>
  </si>
  <si>
    <t>法　人　名</t>
    <rPh sb="0" eb="1">
      <t>ほう</t>
    </rPh>
    <rPh sb="2" eb="3">
      <t>ひと</t>
    </rPh>
    <rPh sb="4" eb="5">
      <t>めい</t>
    </rPh>
    <phoneticPr fontId="3" type="Hiragana"/>
  </si>
  <si>
    <t>事業所所在地</t>
    <rPh sb="0" eb="3">
      <t>ジギョウショ</t>
    </rPh>
    <rPh sb="3" eb="6">
      <t>ショザイチ</t>
    </rPh>
    <phoneticPr fontId="27"/>
  </si>
  <si>
    <t>定員
（入所）</t>
    <rPh sb="0" eb="2">
      <t>テイイン</t>
    </rPh>
    <rPh sb="4" eb="6">
      <t>ニュウショ</t>
    </rPh>
    <phoneticPr fontId="17"/>
  </si>
  <si>
    <t>定員
（通所）</t>
    <rPh sb="0" eb="2">
      <t>ていいん</t>
    </rPh>
    <rPh sb="4" eb="6">
      <t>つうしょ</t>
    </rPh>
    <phoneticPr fontId="3" type="Hiragana"/>
  </si>
  <si>
    <t>光熱水費等
基準単価
（入所）</t>
    <rPh sb="0" eb="4">
      <t>コウネツスイヒ</t>
    </rPh>
    <rPh sb="4" eb="5">
      <t>トウ</t>
    </rPh>
    <rPh sb="6" eb="8">
      <t>キジュン</t>
    </rPh>
    <rPh sb="8" eb="10">
      <t>タンカ</t>
    </rPh>
    <rPh sb="12" eb="14">
      <t>ニュウショ</t>
    </rPh>
    <phoneticPr fontId="17"/>
  </si>
  <si>
    <t>食材料費
基準単価
（入所）</t>
    <rPh sb="0" eb="4">
      <t>ショクザイリョウヒ</t>
    </rPh>
    <rPh sb="5" eb="7">
      <t>キジュン</t>
    </rPh>
    <rPh sb="7" eb="9">
      <t>タンカ</t>
    </rPh>
    <rPh sb="11" eb="13">
      <t>ニュウショ</t>
    </rPh>
    <phoneticPr fontId="17"/>
  </si>
  <si>
    <t>光熱水費等
基準単価
（通所）</t>
    <rPh sb="0" eb="4">
      <t>コウネツスイヒ</t>
    </rPh>
    <rPh sb="4" eb="5">
      <t>トウ</t>
    </rPh>
    <rPh sb="6" eb="8">
      <t>キジュン</t>
    </rPh>
    <rPh sb="8" eb="10">
      <t>タンカ</t>
    </rPh>
    <rPh sb="12" eb="14">
      <t>ツウショ</t>
    </rPh>
    <phoneticPr fontId="17"/>
  </si>
  <si>
    <t>食材料費
基準単価
（通所）</t>
    <rPh sb="0" eb="1">
      <t>ショク</t>
    </rPh>
    <rPh sb="1" eb="4">
      <t>ザイリョウヒ</t>
    </rPh>
    <rPh sb="5" eb="7">
      <t>キジュン</t>
    </rPh>
    <rPh sb="7" eb="9">
      <t>タンカ</t>
    </rPh>
    <rPh sb="11" eb="13">
      <t>ツウショ</t>
    </rPh>
    <phoneticPr fontId="17"/>
  </si>
  <si>
    <t>算定額</t>
    <rPh sb="0" eb="3">
      <t>サンテイガク</t>
    </rPh>
    <phoneticPr fontId="17"/>
  </si>
  <si>
    <t>光熱水費等運営
月数
（入所）</t>
    <rPh sb="0" eb="4">
      <t>コウネツスイヒ</t>
    </rPh>
    <rPh sb="4" eb="5">
      <t>トウ</t>
    </rPh>
    <rPh sb="5" eb="7">
      <t>ウンエイ</t>
    </rPh>
    <rPh sb="8" eb="9">
      <t>ツキ</t>
    </rPh>
    <rPh sb="9" eb="10">
      <t>スウ</t>
    </rPh>
    <rPh sb="12" eb="14">
      <t>ニュウショ</t>
    </rPh>
    <phoneticPr fontId="17"/>
  </si>
  <si>
    <t>光熱水費等運営
月数
（通所）</t>
    <rPh sb="0" eb="4">
      <t>コウネツスイヒ</t>
    </rPh>
    <rPh sb="4" eb="5">
      <t>トウ</t>
    </rPh>
    <rPh sb="5" eb="7">
      <t>ウンエイ</t>
    </rPh>
    <rPh sb="8" eb="9">
      <t>ツキ</t>
    </rPh>
    <rPh sb="9" eb="10">
      <t>スウ</t>
    </rPh>
    <rPh sb="12" eb="14">
      <t>ツウショ</t>
    </rPh>
    <phoneticPr fontId="17"/>
  </si>
  <si>
    <t>食材料費運営
月数
（入所）</t>
    <rPh sb="0" eb="1">
      <t>ショク</t>
    </rPh>
    <rPh sb="1" eb="4">
      <t>ザイリョウヒ</t>
    </rPh>
    <rPh sb="4" eb="6">
      <t>ウンエイ</t>
    </rPh>
    <rPh sb="7" eb="8">
      <t>ツキ</t>
    </rPh>
    <rPh sb="8" eb="9">
      <t>スウ</t>
    </rPh>
    <rPh sb="11" eb="13">
      <t>ニュウショ</t>
    </rPh>
    <phoneticPr fontId="17"/>
  </si>
  <si>
    <t>食材料費運営
月数
（通所）</t>
    <rPh sb="0" eb="1">
      <t>ショク</t>
    </rPh>
    <rPh sb="1" eb="4">
      <t>ザイリョウヒ</t>
    </rPh>
    <rPh sb="4" eb="6">
      <t>ウンエイ</t>
    </rPh>
    <rPh sb="7" eb="8">
      <t>ツキ</t>
    </rPh>
    <rPh sb="8" eb="9">
      <t>スウ</t>
    </rPh>
    <rPh sb="11" eb="13">
      <t>ツウショ</t>
    </rPh>
    <phoneticPr fontId="17"/>
  </si>
  <si>
    <t>光熱水費等
申請額合計</t>
    <rPh sb="0" eb="4">
      <t>コウネツスイヒ</t>
    </rPh>
    <rPh sb="4" eb="5">
      <t>トウ</t>
    </rPh>
    <rPh sb="6" eb="9">
      <t>シンセイガク</t>
    </rPh>
    <rPh sb="9" eb="11">
      <t>ゴウケイ</t>
    </rPh>
    <phoneticPr fontId="17"/>
  </si>
  <si>
    <t>食材料費
申請額合計</t>
    <rPh sb="0" eb="1">
      <t>ショク</t>
    </rPh>
    <rPh sb="1" eb="4">
      <t>ザイリョウヒ</t>
    </rPh>
    <rPh sb="5" eb="8">
      <t>シンセイガク</t>
    </rPh>
    <rPh sb="8" eb="10">
      <t>ゴウケイ</t>
    </rPh>
    <phoneticPr fontId="17"/>
  </si>
  <si>
    <t>↓対象期間に応じて修正</t>
    <rPh sb="1" eb="3">
      <t>タイショウ</t>
    </rPh>
    <rPh sb="3" eb="5">
      <t>キカン</t>
    </rPh>
    <rPh sb="6" eb="7">
      <t>オウ</t>
    </rPh>
    <rPh sb="9" eb="11">
      <t>シュウセイ</t>
    </rPh>
    <phoneticPr fontId="27"/>
  </si>
  <si>
    <t>光熱水費最大月</t>
    <rPh sb="0" eb="4">
      <t>コウネツスイヒ</t>
    </rPh>
    <rPh sb="4" eb="6">
      <t>サイダイ</t>
    </rPh>
    <rPh sb="6" eb="7">
      <t>ツキ</t>
    </rPh>
    <phoneticPr fontId="27"/>
  </si>
  <si>
    <t>食材料費最大月</t>
    <rPh sb="0" eb="2">
      <t>ショクザイ</t>
    </rPh>
    <rPh sb="2" eb="4">
      <t>リョウヒ</t>
    </rPh>
    <rPh sb="4" eb="6">
      <t>サイダイ</t>
    </rPh>
    <rPh sb="6" eb="7">
      <t>ツキ</t>
    </rPh>
    <phoneticPr fontId="27"/>
  </si>
  <si>
    <t>光熱水費</t>
    <rPh sb="0" eb="4">
      <t>こうねつすいひ</t>
    </rPh>
    <phoneticPr fontId="3" type="Hiragana"/>
  </si>
  <si>
    <t>施設数</t>
    <rPh sb="0" eb="2">
      <t>しせつ</t>
    </rPh>
    <rPh sb="2" eb="3">
      <t>すう</t>
    </rPh>
    <phoneticPr fontId="3" type="Hiragana"/>
  </si>
  <si>
    <t>申請額</t>
    <rPh sb="0" eb="3">
      <t>しんせいがく</t>
    </rPh>
    <phoneticPr fontId="3" type="Hiragana"/>
  </si>
  <si>
    <t>金額が変わったらココ↓を直す</t>
    <rPh sb="0" eb="2">
      <t>キンガク</t>
    </rPh>
    <rPh sb="3" eb="4">
      <t>カ</t>
    </rPh>
    <rPh sb="12" eb="13">
      <t>ナオ</t>
    </rPh>
    <phoneticPr fontId="27"/>
  </si>
  <si>
    <t>請　求　書</t>
    <rPh sb="0" eb="1">
      <t>ショウ</t>
    </rPh>
    <rPh sb="2" eb="3">
      <t>モトム</t>
    </rPh>
    <rPh sb="4" eb="5">
      <t>ショ</t>
    </rPh>
    <phoneticPr fontId="17"/>
  </si>
  <si>
    <t>請求日（市入力）</t>
    <rPh sb="0" eb="3">
      <t>セイキュウビ</t>
    </rPh>
    <rPh sb="4" eb="5">
      <t>シ</t>
    </rPh>
    <rPh sb="5" eb="7">
      <t>ニュウリョク</t>
    </rPh>
    <phoneticPr fontId="17"/>
  </si>
  <si>
    <t>　由利本荘市長　湊　貴信　様</t>
    <rPh sb="1" eb="5">
      <t>ユリホンジョウ</t>
    </rPh>
    <rPh sb="5" eb="7">
      <t>シチョウ</t>
    </rPh>
    <rPh sb="8" eb="9">
      <t>ミナト</t>
    </rPh>
    <rPh sb="10" eb="12">
      <t>タカノブ</t>
    </rPh>
    <rPh sb="13" eb="14">
      <t>サマ</t>
    </rPh>
    <phoneticPr fontId="17"/>
  </si>
  <si>
    <t>　（課名　長寿生きがい課）</t>
    <rPh sb="2" eb="4">
      <t>カメイ</t>
    </rPh>
    <rPh sb="5" eb="7">
      <t>チョウジュ</t>
    </rPh>
    <rPh sb="7" eb="8">
      <t>イ</t>
    </rPh>
    <rPh sb="11" eb="12">
      <t>カ</t>
    </rPh>
    <phoneticPr fontId="17"/>
  </si>
  <si>
    <t>　</t>
    <phoneticPr fontId="17"/>
  </si>
  <si>
    <t>次のとおり請求します。</t>
    <phoneticPr fontId="17"/>
  </si>
  <si>
    <t>請　求　金　額</t>
    <rPh sb="0" eb="1">
      <t>ショウ</t>
    </rPh>
    <rPh sb="2" eb="3">
      <t>モトム</t>
    </rPh>
    <rPh sb="4" eb="5">
      <t>カネ</t>
    </rPh>
    <rPh sb="6" eb="7">
      <t>ガク</t>
    </rPh>
    <phoneticPr fontId="17"/>
  </si>
  <si>
    <t>\</t>
  </si>
  <si>
    <t>　【請求者】</t>
    <rPh sb="2" eb="5">
      <t>セイキュウシャ</t>
    </rPh>
    <phoneticPr fontId="17"/>
  </si>
  <si>
    <t>郵便番号</t>
    <rPh sb="0" eb="2">
      <t>ユウビン</t>
    </rPh>
    <rPh sb="2" eb="4">
      <t>バンゴウ</t>
    </rPh>
    <phoneticPr fontId="17"/>
  </si>
  <si>
    <t>住所</t>
    <rPh sb="0" eb="1">
      <t>ジュウ</t>
    </rPh>
    <rPh sb="1" eb="2">
      <t>ショ</t>
    </rPh>
    <phoneticPr fontId="17"/>
  </si>
  <si>
    <t>電話番号</t>
  </si>
  <si>
    <t>法    人    名</t>
    <rPh sb="0" eb="1">
      <t>ホウ</t>
    </rPh>
    <rPh sb="5" eb="6">
      <t>ヒト</t>
    </rPh>
    <rPh sb="10" eb="11">
      <t>メイ</t>
    </rPh>
    <phoneticPr fontId="17"/>
  </si>
  <si>
    <t>代表者職・氏名</t>
    <rPh sb="0" eb="3">
      <t>ダイヒョウシャ</t>
    </rPh>
    <rPh sb="3" eb="4">
      <t>ショク</t>
    </rPh>
    <rPh sb="5" eb="6">
      <t>シ</t>
    </rPh>
    <rPh sb="6" eb="7">
      <t>メイ</t>
    </rPh>
    <phoneticPr fontId="17"/>
  </si>
  <si>
    <t>　【振込先口座】</t>
    <phoneticPr fontId="17"/>
  </si>
  <si>
    <t>振込口座</t>
    <rPh sb="0" eb="2">
      <t>フリコミ</t>
    </rPh>
    <rPh sb="2" eb="4">
      <t>コウザ</t>
    </rPh>
    <phoneticPr fontId="17"/>
  </si>
  <si>
    <t>金融機関コード</t>
    <rPh sb="0" eb="2">
      <t>キンユウ</t>
    </rPh>
    <rPh sb="2" eb="4">
      <t>キカン</t>
    </rPh>
    <phoneticPr fontId="17"/>
  </si>
  <si>
    <t>店舗コード</t>
    <rPh sb="0" eb="2">
      <t>テンポ</t>
    </rPh>
    <phoneticPr fontId="17"/>
  </si>
  <si>
    <t>金融機関名</t>
    <rPh sb="0" eb="2">
      <t>キンユウ</t>
    </rPh>
    <rPh sb="2" eb="4">
      <t>キカン</t>
    </rPh>
    <rPh sb="4" eb="5">
      <t>メイ</t>
    </rPh>
    <phoneticPr fontId="17"/>
  </si>
  <si>
    <t>支店名</t>
    <rPh sb="0" eb="3">
      <t>シテンメイ</t>
    </rPh>
    <phoneticPr fontId="17"/>
  </si>
  <si>
    <t>預 金 種 別</t>
    <rPh sb="0" eb="1">
      <t>アズカリ</t>
    </rPh>
    <rPh sb="2" eb="3">
      <t>キン</t>
    </rPh>
    <rPh sb="4" eb="5">
      <t>タネ</t>
    </rPh>
    <rPh sb="6" eb="7">
      <t>ベツ</t>
    </rPh>
    <phoneticPr fontId="17"/>
  </si>
  <si>
    <t>口座番号</t>
    <rPh sb="0" eb="2">
      <t>コウザ</t>
    </rPh>
    <rPh sb="2" eb="4">
      <t>バンゴウ</t>
    </rPh>
    <phoneticPr fontId="17"/>
  </si>
  <si>
    <r>
      <t>　口座名義　　</t>
    </r>
    <r>
      <rPr>
        <b/>
        <sz val="10"/>
        <color rgb="FF000000"/>
        <rFont val="ＭＳ Ｐゴシック"/>
        <family val="3"/>
        <charset val="128"/>
      </rPr>
      <t>（カタカナ・英字・数字で、通帳見開き記載の名義を記入してください。）</t>
    </r>
    <rPh sb="1" eb="3">
      <t>コウザ</t>
    </rPh>
    <rPh sb="3" eb="5">
      <t>メイギ</t>
    </rPh>
    <rPh sb="13" eb="15">
      <t>エイジ</t>
    </rPh>
    <rPh sb="16" eb="18">
      <t>スウジ</t>
    </rPh>
    <rPh sb="25" eb="27">
      <t>キサイ</t>
    </rPh>
    <phoneticPr fontId="17"/>
  </si>
  <si>
    <t>※ 振込口座情報は正確にご記入ください。</t>
    <phoneticPr fontId="17"/>
  </si>
  <si>
    <t>発行責任者　氏名</t>
    <rPh sb="0" eb="2">
      <t>ハッコウ</t>
    </rPh>
    <rPh sb="2" eb="5">
      <t>セキニンシャ</t>
    </rPh>
    <rPh sb="6" eb="8">
      <t>シメイ</t>
    </rPh>
    <phoneticPr fontId="17"/>
  </si>
  <si>
    <t>担　当　者　氏名</t>
    <rPh sb="0" eb="1">
      <t>タン</t>
    </rPh>
    <rPh sb="2" eb="3">
      <t>トウ</t>
    </rPh>
    <rPh sb="4" eb="5">
      <t>シャ</t>
    </rPh>
    <rPh sb="6" eb="8">
      <t>シメイ</t>
    </rPh>
    <phoneticPr fontId="17"/>
  </si>
  <si>
    <t>連　絡　先　電話</t>
    <rPh sb="0" eb="1">
      <t>レン</t>
    </rPh>
    <rPh sb="2" eb="3">
      <t>ラク</t>
    </rPh>
    <rPh sb="4" eb="5">
      <t>サキ</t>
    </rPh>
    <rPh sb="6" eb="8">
      <t>デンワ</t>
    </rPh>
    <phoneticPr fontId="17"/>
  </si>
  <si>
    <t>委　　　任　　　状</t>
    <rPh sb="8" eb="9">
      <t>じょう</t>
    </rPh>
    <phoneticPr fontId="3" type="Hiragana"/>
  </si>
  <si>
    <t>由利本荘市長　湊　貴信　様</t>
    <rPh sb="0" eb="4">
      <t>ゆりほんじょう</t>
    </rPh>
    <rPh sb="7" eb="8">
      <t>みなと</t>
    </rPh>
    <rPh sb="9" eb="11">
      <t>たかのぶ</t>
    </rPh>
    <phoneticPr fontId="3" type="Hiragana"/>
  </si>
  <si>
    <t>関する権限を、以下のとおり委任します。</t>
    <phoneticPr fontId="3" type="Hiragana"/>
  </si>
  <si>
    <t>（受 任 者）</t>
  </si>
  <si>
    <t>所 在 地　</t>
  </si>
  <si>
    <t>法 人 名</t>
  </si>
  <si>
    <t>代表者名</t>
  </si>
  <si>
    <t>（委 任 者）</t>
  </si>
  <si>
    <t>令和</t>
    <rPh sb="0" eb="2">
      <t>れいわ</t>
    </rPh>
    <phoneticPr fontId="3" type="Hiragana"/>
  </si>
  <si>
    <t>年</t>
    <rPh sb="0" eb="1">
      <t>ねん</t>
    </rPh>
    <phoneticPr fontId="3" type="Hiragana"/>
  </si>
  <si>
    <t>月</t>
    <rPh sb="0" eb="1">
      <t>がつ</t>
    </rPh>
    <phoneticPr fontId="3" type="Hiragana"/>
  </si>
  <si>
    <t>日</t>
    <rPh sb="0" eb="1">
      <t>にち</t>
    </rPh>
    <phoneticPr fontId="3" type="Hiragana"/>
  </si>
  <si>
    <t>施設別個票（別紙２）</t>
    <rPh sb="0" eb="2">
      <t>シセツ</t>
    </rPh>
    <rPh sb="2" eb="3">
      <t>ベツ</t>
    </rPh>
    <rPh sb="3" eb="5">
      <t>コヒョウ</t>
    </rPh>
    <rPh sb="6" eb="8">
      <t>ベッシ</t>
    </rPh>
    <phoneticPr fontId="17"/>
  </si>
  <si>
    <t>↓必要に応じて入力可能です</t>
    <rPh sb="1" eb="3">
      <t>ひつよう</t>
    </rPh>
    <rPh sb="4" eb="5">
      <t>おう</t>
    </rPh>
    <rPh sb="7" eb="9">
      <t>にゅうりょく</t>
    </rPh>
    <rPh sb="9" eb="11">
      <t>かのう</t>
    </rPh>
    <phoneticPr fontId="3" type="Hiragana"/>
  </si>
  <si>
    <t>事業所・施設の状況</t>
    <rPh sb="0" eb="3">
      <t>ジギョウショ</t>
    </rPh>
    <rPh sb="4" eb="6">
      <t>シセツ</t>
    </rPh>
    <rPh sb="7" eb="9">
      <t>ジョウキョウ</t>
    </rPh>
    <phoneticPr fontId="17"/>
  </si>
  <si>
    <t>介護保険事業所番号</t>
    <rPh sb="0" eb="2">
      <t>カイゴ</t>
    </rPh>
    <rPh sb="2" eb="4">
      <t>ホケン</t>
    </rPh>
    <rPh sb="4" eb="7">
      <t>ジギョウショ</t>
    </rPh>
    <rPh sb="7" eb="9">
      <t>バンゴウ</t>
    </rPh>
    <phoneticPr fontId="17"/>
  </si>
  <si>
    <t>事業所・施設の名称</t>
    <rPh sb="0" eb="3">
      <t>ジギョウショ</t>
    </rPh>
    <rPh sb="4" eb="6">
      <t>シセツ</t>
    </rPh>
    <rPh sb="7" eb="9">
      <t>メイショウ</t>
    </rPh>
    <phoneticPr fontId="17"/>
  </si>
  <si>
    <t>入所
定員</t>
    <rPh sb="0" eb="2">
      <t>ニュウショ</t>
    </rPh>
    <rPh sb="3" eb="5">
      <t>テイイン</t>
    </rPh>
    <phoneticPr fontId="17"/>
  </si>
  <si>
    <t>人</t>
    <rPh sb="0" eb="1">
      <t>ニン</t>
    </rPh>
    <phoneticPr fontId="17"/>
  </si>
  <si>
    <t>通所
定員</t>
    <rPh sb="0" eb="2">
      <t>ツウショ</t>
    </rPh>
    <rPh sb="3" eb="5">
      <t>テイイン</t>
    </rPh>
    <phoneticPr fontId="17"/>
  </si>
  <si>
    <t>事業所・施設の所在地</t>
    <rPh sb="0" eb="3">
      <t>ジギョウショ</t>
    </rPh>
    <rPh sb="4" eb="6">
      <t>シセツ</t>
    </rPh>
    <rPh sb="7" eb="10">
      <t>ショザイチ</t>
    </rPh>
    <phoneticPr fontId="17"/>
  </si>
  <si>
    <t>（郵便番号</t>
    <rPh sb="1" eb="3">
      <t>ユウビン</t>
    </rPh>
    <rPh sb="3" eb="5">
      <t>バンゴウ</t>
    </rPh>
    <phoneticPr fontId="17"/>
  </si>
  <si>
    <t>）</t>
  </si>
  <si>
    <t>誓　約　事　項</t>
    <rPh sb="0" eb="1">
      <t>チカイ</t>
    </rPh>
    <rPh sb="2" eb="3">
      <t>ヤク</t>
    </rPh>
    <rPh sb="4" eb="5">
      <t>コト</t>
    </rPh>
    <rPh sb="6" eb="7">
      <t>コウ</t>
    </rPh>
    <phoneticPr fontId="17"/>
  </si>
  <si>
    <t>　この助成金は，施設の光熱水費や給湯等に係る灯油・重油購入費、車両燃料費、清掃等の委託費、および施設利用者の食事提供に係る食材料費に充てる。</t>
    <rPh sb="8" eb="10">
      <t>シセツ</t>
    </rPh>
    <rPh sb="11" eb="15">
      <t>コウネツスイヒ</t>
    </rPh>
    <rPh sb="16" eb="18">
      <t>キュウトウ</t>
    </rPh>
    <rPh sb="18" eb="19">
      <t>トウ</t>
    </rPh>
    <rPh sb="20" eb="21">
      <t>カカ</t>
    </rPh>
    <rPh sb="22" eb="24">
      <t>トウユ</t>
    </rPh>
    <rPh sb="25" eb="27">
      <t>ジュウユ</t>
    </rPh>
    <rPh sb="27" eb="30">
      <t>コウニュウヒ</t>
    </rPh>
    <rPh sb="31" eb="33">
      <t>シャリョウ</t>
    </rPh>
    <rPh sb="33" eb="36">
      <t>ネンリョウヒ</t>
    </rPh>
    <rPh sb="37" eb="39">
      <t>セイソウ</t>
    </rPh>
    <rPh sb="39" eb="40">
      <t>トウ</t>
    </rPh>
    <rPh sb="41" eb="43">
      <t>イタク</t>
    </rPh>
    <rPh sb="43" eb="44">
      <t>ヒ</t>
    </rPh>
    <rPh sb="48" eb="53">
      <t>シセツリヨウシャ</t>
    </rPh>
    <rPh sb="54" eb="58">
      <t>ショクジテイキョウ</t>
    </rPh>
    <rPh sb="59" eb="60">
      <t>カカ</t>
    </rPh>
    <rPh sb="61" eb="65">
      <t>ショクザイリョウヒ</t>
    </rPh>
    <rPh sb="66" eb="67">
      <t>ア</t>
    </rPh>
    <phoneticPr fontId="17"/>
  </si>
  <si>
    <t>　この助成金と対象経費を重複して，他の助成金を受けていない。</t>
  </si>
  <si>
    <t>　この助成金に係る収入及び支出等に係る証拠書類を適切に整備保管する。</t>
    <rPh sb="29" eb="31">
      <t>ホカン</t>
    </rPh>
    <phoneticPr fontId="17"/>
  </si>
  <si>
    <t>　サービス種別・申請金額等の申請内容に相違ない。</t>
  </si>
  <si>
    <t>　暴力団排除条例（平成２３年秋田県条例第２９号）に規定する暴力団又は暴力団員ではない。</t>
  </si>
  <si>
    <t>　施設を休止・廃止する予定がない。</t>
    <rPh sb="1" eb="3">
      <t>しせつ</t>
    </rPh>
    <rPh sb="4" eb="6">
      <t>きゅうし</t>
    </rPh>
    <rPh sb="7" eb="9">
      <t>はいし</t>
    </rPh>
    <rPh sb="11" eb="13">
      <t>よてい</t>
    </rPh>
    <phoneticPr fontId="3" type="Hiragana"/>
  </si>
  <si>
    <t>申請日における入所定員</t>
    <rPh sb="0" eb="3">
      <t>しんせいび</t>
    </rPh>
    <rPh sb="7" eb="9">
      <t>にゅうしょ</t>
    </rPh>
    <rPh sb="9" eb="11">
      <t>ていいん</t>
    </rPh>
    <phoneticPr fontId="3" type="Hiragana"/>
  </si>
  <si>
    <t>光熱水費等
基準単価</t>
    <rPh sb="0" eb="4">
      <t>コウネツスイヒ</t>
    </rPh>
    <rPh sb="4" eb="5">
      <t>トウ</t>
    </rPh>
    <rPh sb="6" eb="8">
      <t>キジュン</t>
    </rPh>
    <rPh sb="8" eb="10">
      <t>タンカ</t>
    </rPh>
    <phoneticPr fontId="17"/>
  </si>
  <si>
    <t>算定額</t>
    <rPh sb="0" eb="2">
      <t>サンテイ</t>
    </rPh>
    <rPh sb="2" eb="3">
      <t>ガク</t>
    </rPh>
    <phoneticPr fontId="17"/>
  </si>
  <si>
    <t>運営月数</t>
    <rPh sb="0" eb="2">
      <t>ウンエイ</t>
    </rPh>
    <rPh sb="2" eb="3">
      <t>ゲツ</t>
    </rPh>
    <rPh sb="3" eb="4">
      <t>スウ</t>
    </rPh>
    <phoneticPr fontId="17"/>
  </si>
  <si>
    <t>申請額（入所）</t>
    <rPh sb="0" eb="2">
      <t>シンセイ</t>
    </rPh>
    <rPh sb="2" eb="3">
      <t>ガク</t>
    </rPh>
    <rPh sb="4" eb="6">
      <t>ニュウショ</t>
    </rPh>
    <phoneticPr fontId="17"/>
  </si>
  <si>
    <t>↓対象期間に応じて修正</t>
    <rPh sb="1" eb="3">
      <t>たいしょう</t>
    </rPh>
    <rPh sb="3" eb="5">
      <t>きかん</t>
    </rPh>
    <rPh sb="6" eb="7">
      <t>おう</t>
    </rPh>
    <rPh sb="9" eb="11">
      <t>しゅうせい</t>
    </rPh>
    <phoneticPr fontId="3" type="Hiragana"/>
  </si>
  <si>
    <t>人</t>
    <rPh sb="0" eb="1">
      <t>にん</t>
    </rPh>
    <phoneticPr fontId="3" type="Hiragana"/>
  </si>
  <si>
    <t>円</t>
    <rPh sb="0" eb="1">
      <t>エン</t>
    </rPh>
    <phoneticPr fontId="17"/>
  </si>
  <si>
    <t>月</t>
    <rPh sb="0" eb="1">
      <t>つき</t>
    </rPh>
    <phoneticPr fontId="3" type="Hiragana"/>
  </si>
  <si>
    <t>最大</t>
    <rPh sb="0" eb="2">
      <t>さいだい</t>
    </rPh>
    <phoneticPr fontId="3" type="Hiragana"/>
  </si>
  <si>
    <t>ヶ月</t>
    <rPh sb="1" eb="2">
      <t>げつ</t>
    </rPh>
    <phoneticPr fontId="3" type="Hiragana"/>
  </si>
  <si>
    <t>食材料費
基準単価</t>
    <rPh sb="0" eb="4">
      <t>ショクザイリョウヒ</t>
    </rPh>
    <rPh sb="5" eb="7">
      <t>キジュン</t>
    </rPh>
    <rPh sb="7" eb="9">
      <t>タンカ</t>
    </rPh>
    <phoneticPr fontId="17"/>
  </si>
  <si>
    <t>申請日における通所定員</t>
    <rPh sb="0" eb="3">
      <t>しんせいび</t>
    </rPh>
    <rPh sb="7" eb="9">
      <t>つうしょ</t>
    </rPh>
    <rPh sb="9" eb="11">
      <t>ていいん</t>
    </rPh>
    <phoneticPr fontId="3" type="Hiragana"/>
  </si>
  <si>
    <t>申請額（通所）</t>
    <rPh sb="0" eb="2">
      <t>シンセイ</t>
    </rPh>
    <rPh sb="2" eb="3">
      <t>ガク</t>
    </rPh>
    <rPh sb="4" eb="6">
      <t>ツウショ</t>
    </rPh>
    <phoneticPr fontId="17"/>
  </si>
  <si>
    <t>食材料費
基準単価</t>
    <rPh sb="0" eb="1">
      <t>ショク</t>
    </rPh>
    <rPh sb="1" eb="4">
      <t>ザイリョウヒ</t>
    </rPh>
    <rPh sb="5" eb="7">
      <t>キジュン</t>
    </rPh>
    <rPh sb="7" eb="9">
      <t>タンカ</t>
    </rPh>
    <phoneticPr fontId="17"/>
  </si>
  <si>
    <t>光熱水費等
申請額</t>
    <rPh sb="0" eb="4">
      <t>コウネツスイヒ</t>
    </rPh>
    <rPh sb="4" eb="5">
      <t>トウ</t>
    </rPh>
    <rPh sb="6" eb="8">
      <t>シンセイ</t>
    </rPh>
    <rPh sb="8" eb="9">
      <t>ガク</t>
    </rPh>
    <phoneticPr fontId="17"/>
  </si>
  <si>
    <t>食材料費
申請額</t>
    <rPh sb="0" eb="4">
      <t>ショクザイリョウヒ</t>
    </rPh>
    <rPh sb="5" eb="7">
      <t>シンセイ</t>
    </rPh>
    <rPh sb="7" eb="8">
      <t>ガク</t>
    </rPh>
    <phoneticPr fontId="17"/>
  </si>
  <si>
    <t>No.</t>
    <phoneticPr fontId="27"/>
  </si>
  <si>
    <t>申請者略称</t>
    <rPh sb="0" eb="3">
      <t>シンセイシャ</t>
    </rPh>
    <rPh sb="3" eb="5">
      <t>リャクショウ</t>
    </rPh>
    <phoneticPr fontId="17"/>
  </si>
  <si>
    <t>指令番号</t>
    <rPh sb="0" eb="2">
      <t>シレイ</t>
    </rPh>
    <rPh sb="2" eb="4">
      <t>バンゴウ</t>
    </rPh>
    <phoneticPr fontId="17"/>
  </si>
  <si>
    <t>予備１</t>
    <rPh sb="0" eb="2">
      <t>ヨビ</t>
    </rPh>
    <phoneticPr fontId="17"/>
  </si>
  <si>
    <t>予備２</t>
    <rPh sb="0" eb="2">
      <t>ヨビ</t>
    </rPh>
    <phoneticPr fontId="17"/>
  </si>
  <si>
    <t>予備３</t>
    <rPh sb="0" eb="2">
      <t>ヨビ</t>
    </rPh>
    <phoneticPr fontId="17"/>
  </si>
  <si>
    <t>予備４</t>
    <rPh sb="0" eb="2">
      <t>ヨビ</t>
    </rPh>
    <phoneticPr fontId="17"/>
  </si>
  <si>
    <t>予備５</t>
    <rPh sb="0" eb="2">
      <t>ヨビ</t>
    </rPh>
    <phoneticPr fontId="17"/>
  </si>
  <si>
    <t>振込先　受任者法人名</t>
    <rPh sb="0" eb="3">
      <t>フリコミサキ</t>
    </rPh>
    <rPh sb="4" eb="7">
      <t>ジュニンシャ</t>
    </rPh>
    <rPh sb="7" eb="9">
      <t>ホウジン</t>
    </rPh>
    <rPh sb="9" eb="10">
      <t>メイ</t>
    </rPh>
    <phoneticPr fontId="27"/>
  </si>
  <si>
    <t>振込先　受任者職名</t>
    <rPh sb="0" eb="3">
      <t>フリコミサキ</t>
    </rPh>
    <rPh sb="4" eb="7">
      <t>ジュニンシャ</t>
    </rPh>
    <rPh sb="7" eb="9">
      <t>ショクメイ</t>
    </rPh>
    <phoneticPr fontId="27"/>
  </si>
  <si>
    <t>振込先　受任者氏名</t>
    <rPh sb="0" eb="3">
      <t>フリコミサキ</t>
    </rPh>
    <rPh sb="4" eb="7">
      <t>ジュニンシャ</t>
    </rPh>
    <rPh sb="7" eb="9">
      <t>シメイ</t>
    </rPh>
    <phoneticPr fontId="27"/>
  </si>
  <si>
    <t>申請日</t>
    <rPh sb="0" eb="3">
      <t>シンセイビ</t>
    </rPh>
    <phoneticPr fontId="17"/>
  </si>
  <si>
    <t>光熱水費総額</t>
    <rPh sb="0" eb="4">
      <t>コウネツスイヒ</t>
    </rPh>
    <rPh sb="4" eb="6">
      <t>ソウガク</t>
    </rPh>
    <phoneticPr fontId="17"/>
  </si>
  <si>
    <t>食材費総額</t>
    <rPh sb="0" eb="3">
      <t>ショクザイヒ</t>
    </rPh>
    <rPh sb="3" eb="5">
      <t>ソウガク</t>
    </rPh>
    <phoneticPr fontId="17"/>
  </si>
  <si>
    <t>事業費総額</t>
    <rPh sb="0" eb="3">
      <t>ジギョウヒ</t>
    </rPh>
    <rPh sb="3" eb="5">
      <t>ソウガク</t>
    </rPh>
    <phoneticPr fontId="17"/>
  </si>
  <si>
    <t>住所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</si>
</sst>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円&quot;_ "/>
    <numFmt numFmtId="177" formatCode="#,##0_ "/>
    <numFmt numFmtId="178" formatCode="#,##0;\-#,##0;&quot;&quot;"/>
    <numFmt numFmtId="179" formatCode="#,##0&quot;人&quot;;\-#,##0;&quot;&quot;"/>
    <numFmt numFmtId="180" formatCode="#,##0&quot;円&quot;;\-#,##0;&quot;&quot;"/>
    <numFmt numFmtId="181" formatCode="0&quot;月&quot;_ "/>
    <numFmt numFmtId="182" formatCode="0_ "/>
    <numFmt numFmtId="183" formatCode="[$-411]ge\.m\.d;@"/>
    <numFmt numFmtId="184" formatCode="[$-411]ggge&quot;年&quot;m&quot;月&quot;d&quot;日&quot;;@"/>
    <numFmt numFmtId="185" formatCode="[$]ggge&quot;年&quot;m&quot;月&quot;d&quot;日&quot;;@" x16r2:formatCode16="[$-ja-JP-x-gannen]ggge&quot;年&quot;m&quot;月&quot;d&quot;日&quot;;@"/>
    <numFmt numFmtId="186" formatCode="0000"/>
    <numFmt numFmtId="187" formatCode="0000000"/>
    <numFmt numFmtId="188" formatCode="000"/>
    <numFmt numFmtId="189" formatCode="0000000000"/>
  </numFmts>
  <fonts count="66">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sz val="6"/>
      <name val="ＭＳ Ｐゴシック"/>
      <family val="3"/>
    </font>
    <font>
      <sz val="12"/>
      <color theme="1"/>
      <name val="ＭＳ Ｐ明朝"/>
      <family val="1"/>
    </font>
    <font>
      <sz val="16"/>
      <name val="ＭＳ Ｐゴシック"/>
      <family val="3"/>
    </font>
    <font>
      <sz val="11"/>
      <name val="ＭＳ Ｐゴシック"/>
      <family val="3"/>
      <charset val="128"/>
    </font>
    <font>
      <sz val="11"/>
      <color indexed="81"/>
      <name val="MS P ゴシック"/>
      <family val="3"/>
      <charset val="128"/>
    </font>
    <font>
      <b/>
      <sz val="11"/>
      <color theme="0"/>
      <name val="ＭＳ Ｐゴシック"/>
      <family val="3"/>
      <charset val="128"/>
    </font>
    <font>
      <sz val="12"/>
      <name val="ＭＳ ゴシック"/>
      <family val="3"/>
      <charset val="128"/>
    </font>
    <font>
      <sz val="11"/>
      <name val="ＭＳ ゴシック"/>
      <family val="3"/>
      <charset val="128"/>
    </font>
    <font>
      <b/>
      <sz val="11"/>
      <color indexed="81"/>
      <name val="MS P ゴシック"/>
      <family val="3"/>
      <charset val="128"/>
    </font>
    <font>
      <b/>
      <sz val="18"/>
      <color indexed="81"/>
      <name val="ＭＳ Ｐゴシック"/>
      <family val="3"/>
      <charset val="128"/>
    </font>
    <font>
      <sz val="6"/>
      <name val="ＭＳ Ｐゴシック"/>
      <family val="3"/>
      <charset val="128"/>
    </font>
    <font>
      <sz val="11"/>
      <color theme="1"/>
      <name val="ＭＳ Ｐゴシック"/>
      <family val="3"/>
      <charset val="128"/>
    </font>
    <font>
      <b/>
      <sz val="10"/>
      <color rgb="FF000000"/>
      <name val="ＭＳ Ｐゴシック"/>
      <family val="3"/>
      <charset val="128"/>
    </font>
    <font>
      <b/>
      <sz val="9"/>
      <color theme="1"/>
      <name val="ＭＳ ゴシック"/>
      <family val="3"/>
      <charset val="128"/>
    </font>
    <font>
      <b/>
      <sz val="11"/>
      <color theme="1"/>
      <name val="ＭＳ ゴシック"/>
      <family val="3"/>
      <charset val="128"/>
    </font>
    <font>
      <u/>
      <sz val="11"/>
      <color theme="10"/>
      <name val="ＭＳ Ｐゴシック"/>
      <family val="3"/>
    </font>
    <font>
      <sz val="12"/>
      <color theme="1"/>
      <name val="ＭＳ Ｐ明朝"/>
      <family val="1"/>
      <charset val="128"/>
    </font>
    <font>
      <sz val="12"/>
      <name val="ＭＳ Ｐ明朝"/>
      <family val="1"/>
      <charset val="128"/>
    </font>
    <font>
      <sz val="20"/>
      <color theme="1"/>
      <name val="ＭＳ Ｐゴシック"/>
      <family val="3"/>
      <charset val="128"/>
    </font>
    <font>
      <sz val="12"/>
      <color theme="1"/>
      <name val="ＭＳ Ｐゴシック"/>
      <family val="3"/>
      <charset val="128"/>
    </font>
    <font>
      <b/>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0"/>
      <color theme="1"/>
      <name val="ＭＳ Ｐゴシック"/>
      <family val="3"/>
      <charset val="128"/>
    </font>
    <font>
      <sz val="8"/>
      <color theme="1"/>
      <name val="ＭＳ Ｐゴシック"/>
      <family val="3"/>
      <charset val="128"/>
    </font>
    <font>
      <sz val="11"/>
      <color indexed="8"/>
      <name val="ＭＳ Ｐゴシック"/>
      <family val="3"/>
      <charset val="128"/>
    </font>
    <font>
      <sz val="9"/>
      <color indexed="81"/>
      <name val="MS P ゴシック"/>
      <family val="3"/>
      <charset val="128"/>
    </font>
    <font>
      <sz val="12"/>
      <color theme="1"/>
      <name val="ＭＳ ゴシック"/>
      <family val="3"/>
      <charset val="128"/>
    </font>
    <font>
      <sz val="11"/>
      <color rgb="FFFF0000"/>
      <name val="ＭＳ Ｐゴシック"/>
      <family val="3"/>
      <charset val="128"/>
    </font>
    <font>
      <sz val="11"/>
      <name val="UD デジタル 教科書体 N-R"/>
      <family val="1"/>
      <charset val="128"/>
    </font>
    <font>
      <sz val="11"/>
      <color theme="1"/>
      <name val="UD デジタル 教科書体 N-R"/>
      <family val="1"/>
      <charset val="128"/>
    </font>
    <font>
      <sz val="9"/>
      <color indexed="8"/>
      <name val="MS P ゴシック"/>
      <family val="3"/>
      <charset val="128"/>
    </font>
    <font>
      <b/>
      <sz val="14"/>
      <color indexed="81"/>
      <name val="MS P ゴシック"/>
      <family val="3"/>
      <charset val="128"/>
    </font>
    <font>
      <b/>
      <sz val="22"/>
      <color indexed="81"/>
      <name val="MS P ゴシック"/>
      <family val="3"/>
      <charset val="128"/>
    </font>
    <font>
      <sz val="11"/>
      <color rgb="FF0070C0"/>
      <name val="ＭＳ Ｐゴシック"/>
      <family val="3"/>
    </font>
    <font>
      <sz val="11"/>
      <color theme="0" tint="-0.499984740745262"/>
      <name val="ＭＳ ゴシック"/>
      <family val="3"/>
      <charset val="128"/>
    </font>
    <font>
      <sz val="11"/>
      <color theme="0" tint="-0.499984740745262"/>
      <name val="ＭＳ Ｐゴシック"/>
      <family val="3"/>
    </font>
    <font>
      <b/>
      <sz val="16"/>
      <color theme="1"/>
      <name val="ＭＳ Ｐゴシック"/>
      <family val="3"/>
      <charset val="128"/>
    </font>
    <font>
      <b/>
      <u/>
      <sz val="11"/>
      <color theme="1"/>
      <name val="ＭＳ Ｐゴシック"/>
      <family val="3"/>
      <charset val="128"/>
    </font>
    <font>
      <sz val="12"/>
      <name val="ＭＳ Ｐゴシック"/>
      <family val="3"/>
      <charset val="128"/>
    </font>
    <font>
      <sz val="12"/>
      <color theme="5"/>
      <name val="ＭＳ Ｐゴシック"/>
      <family val="3"/>
      <charset val="128"/>
    </font>
    <font>
      <sz val="11"/>
      <color theme="5"/>
      <name val="ＭＳ Ｐゴシック"/>
      <family val="3"/>
      <charset val="128"/>
    </font>
    <font>
      <sz val="12"/>
      <color theme="0" tint="-0.499984740745262"/>
      <name val="ＭＳ Ｐゴシック"/>
      <family val="3"/>
      <charset val="128"/>
    </font>
    <font>
      <u/>
      <sz val="12"/>
      <name val="ＭＳ Ｐゴシック"/>
      <family val="3"/>
      <charset val="128"/>
    </font>
    <font>
      <sz val="18"/>
      <name val="ＭＳ Ｐゴシック"/>
      <family val="3"/>
    </font>
    <font>
      <sz val="11"/>
      <color theme="4"/>
      <name val="ＭＳ Ｐゴシック"/>
      <family val="3"/>
      <charset val="128"/>
    </font>
    <font>
      <sz val="10"/>
      <color theme="5"/>
      <name val="ＭＳ Ｐゴシック"/>
      <family val="3"/>
      <charset val="128"/>
    </font>
    <font>
      <sz val="10"/>
      <color theme="4"/>
      <name val="ＭＳ Ｐゴシック"/>
      <family val="3"/>
      <charset val="128"/>
    </font>
    <font>
      <sz val="11"/>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uble">
        <color indexed="64"/>
      </top>
      <bottom style="double">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dotted">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461">
    <xf numFmtId="0" fontId="0" fillId="0" borderId="0" xfId="0">
      <alignment vertical="center"/>
    </xf>
    <xf numFmtId="0" fontId="4"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textRotation="255"/>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9" fillId="0" borderId="18" xfId="0" applyFont="1" applyBorder="1" applyAlignment="1">
      <alignment horizontal="center" vertical="center"/>
    </xf>
    <xf numFmtId="0" fontId="10" fillId="0" borderId="0" xfId="0" applyFont="1">
      <alignment vertical="center"/>
    </xf>
    <xf numFmtId="0" fontId="8" fillId="0" borderId="0" xfId="0" applyFont="1">
      <alignment vertical="center"/>
    </xf>
    <xf numFmtId="0" fontId="6" fillId="0" borderId="27" xfId="0" applyFont="1" applyBorder="1">
      <alignment vertical="center"/>
    </xf>
    <xf numFmtId="0" fontId="6" fillId="0" borderId="28" xfId="0" applyFont="1" applyBorder="1">
      <alignment vertical="center"/>
    </xf>
    <xf numFmtId="0" fontId="9" fillId="0" borderId="28" xfId="0" applyFont="1" applyBorder="1">
      <alignment vertical="center"/>
    </xf>
    <xf numFmtId="0" fontId="6" fillId="0" borderId="29" xfId="0" applyFont="1" applyBorder="1">
      <alignment vertical="center"/>
    </xf>
    <xf numFmtId="0" fontId="9" fillId="0" borderId="27" xfId="0" applyFont="1" applyBorder="1">
      <alignment vertical="center"/>
    </xf>
    <xf numFmtId="0" fontId="11" fillId="0" borderId="0" xfId="0" applyFont="1">
      <alignment vertical="center"/>
    </xf>
    <xf numFmtId="0" fontId="14" fillId="0" borderId="0" xfId="0" applyFont="1" applyAlignment="1">
      <alignment horizontal="right" vertical="center"/>
    </xf>
    <xf numFmtId="0" fontId="7" fillId="0" borderId="48" xfId="0" applyFont="1" applyBorder="1">
      <alignment vertical="center"/>
    </xf>
    <xf numFmtId="177" fontId="7" fillId="0" borderId="49" xfId="0" applyNumberFormat="1" applyFont="1" applyBorder="1">
      <alignment vertical="center"/>
    </xf>
    <xf numFmtId="0" fontId="7" fillId="0" borderId="49" xfId="0" applyFont="1" applyBorder="1">
      <alignment vertical="center"/>
    </xf>
    <xf numFmtId="177" fontId="7" fillId="0" borderId="36" xfId="0" applyNumberFormat="1" applyFont="1" applyBorder="1">
      <alignment vertical="center"/>
    </xf>
    <xf numFmtId="177" fontId="7" fillId="0" borderId="48" xfId="0" applyNumberFormat="1" applyFont="1" applyBorder="1">
      <alignment vertical="center"/>
    </xf>
    <xf numFmtId="177" fontId="7" fillId="0" borderId="50" xfId="0" applyNumberFormat="1" applyFont="1" applyBorder="1">
      <alignment vertical="center"/>
    </xf>
    <xf numFmtId="177" fontId="7" fillId="0" borderId="51" xfId="0" applyNumberFormat="1" applyFont="1" applyBorder="1">
      <alignment vertical="center"/>
    </xf>
    <xf numFmtId="0" fontId="13" fillId="0" borderId="0" xfId="0" applyFont="1" applyAlignment="1">
      <alignment horizontal="left" vertical="center"/>
    </xf>
    <xf numFmtId="178" fontId="4" fillId="0" borderId="1" xfId="0" applyNumberFormat="1" applyFon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0" fillId="0" borderId="1" xfId="0" applyBorder="1" applyAlignment="1">
      <alignment vertical="center" shrinkToFit="1"/>
    </xf>
    <xf numFmtId="0" fontId="0" fillId="0" borderId="1" xfId="0" applyBorder="1">
      <alignment vertical="center"/>
    </xf>
    <xf numFmtId="0" fontId="6" fillId="0" borderId="63" xfId="0" applyFont="1" applyBorder="1">
      <alignment vertical="center"/>
    </xf>
    <xf numFmtId="0" fontId="6" fillId="0" borderId="15" xfId="0" applyFont="1" applyBorder="1">
      <alignment vertical="center"/>
    </xf>
    <xf numFmtId="0" fontId="6" fillId="0" borderId="53" xfId="0" applyFont="1" applyBorder="1">
      <alignment vertical="center"/>
    </xf>
    <xf numFmtId="0" fontId="6" fillId="0" borderId="64" xfId="0" applyFont="1" applyBorder="1" applyAlignment="1">
      <alignment horizontal="center" vertical="center"/>
    </xf>
    <xf numFmtId="0" fontId="6" fillId="0" borderId="26" xfId="0" applyFont="1" applyBorder="1" applyAlignment="1">
      <alignment horizontal="center" vertical="center"/>
    </xf>
    <xf numFmtId="0" fontId="6" fillId="0" borderId="64" xfId="0" applyFont="1" applyBorder="1">
      <alignment vertical="center"/>
    </xf>
    <xf numFmtId="0" fontId="6" fillId="0" borderId="26" xfId="0" applyFont="1" applyBorder="1">
      <alignment vertical="center"/>
    </xf>
    <xf numFmtId="0" fontId="5" fillId="0" borderId="0" xfId="0" applyFont="1">
      <alignment vertical="center"/>
    </xf>
    <xf numFmtId="0" fontId="6" fillId="0" borderId="66" xfId="0" applyFont="1" applyBorder="1">
      <alignment vertical="center"/>
    </xf>
    <xf numFmtId="0" fontId="6" fillId="0" borderId="0" xfId="0" applyFont="1" applyAlignment="1">
      <alignment horizontal="left" vertical="center"/>
    </xf>
    <xf numFmtId="0" fontId="6" fillId="0" borderId="0" xfId="0" applyFont="1" applyProtection="1">
      <alignment vertical="center"/>
      <protection locked="0"/>
    </xf>
    <xf numFmtId="0" fontId="6" fillId="0" borderId="67" xfId="0" applyFont="1" applyBorder="1">
      <alignment vertical="center"/>
    </xf>
    <xf numFmtId="0" fontId="6" fillId="0" borderId="32" xfId="0" applyFont="1" applyBorder="1">
      <alignment vertical="center"/>
    </xf>
    <xf numFmtId="0" fontId="6" fillId="0" borderId="43" xfId="0" applyFont="1" applyBorder="1">
      <alignment vertical="center"/>
    </xf>
    <xf numFmtId="0" fontId="6" fillId="0" borderId="25" xfId="0" applyFont="1" applyBorder="1">
      <alignment vertical="center"/>
    </xf>
    <xf numFmtId="49" fontId="6" fillId="0" borderId="64" xfId="0" applyNumberFormat="1" applyFont="1" applyBorder="1" applyAlignment="1" applyProtection="1">
      <alignment vertical="center" shrinkToFit="1"/>
      <protection locked="0"/>
    </xf>
    <xf numFmtId="49" fontId="6" fillId="0" borderId="25" xfId="0" applyNumberFormat="1" applyFont="1" applyBorder="1" applyAlignment="1" applyProtection="1">
      <alignment horizontal="center" vertical="center" shrinkToFit="1"/>
      <protection locked="0"/>
    </xf>
    <xf numFmtId="12" fontId="6" fillId="0" borderId="66" xfId="0" applyNumberFormat="1" applyFont="1" applyBorder="1">
      <alignment vertical="center"/>
    </xf>
    <xf numFmtId="0" fontId="11" fillId="0" borderId="64" xfId="0" applyFont="1" applyBorder="1" applyAlignment="1">
      <alignment horizontal="center" vertical="center"/>
    </xf>
    <xf numFmtId="0" fontId="6" fillId="0" borderId="24" xfId="0" applyFont="1" applyBorder="1" applyAlignment="1" applyProtection="1">
      <alignment vertical="center" shrinkToFit="1"/>
      <protection locked="0"/>
    </xf>
    <xf numFmtId="0" fontId="11" fillId="0" borderId="74" xfId="0" applyFont="1" applyBorder="1" applyAlignment="1">
      <alignment horizontal="center" vertical="center"/>
    </xf>
    <xf numFmtId="0" fontId="6" fillId="0" borderId="46" xfId="0" applyFont="1" applyBorder="1">
      <alignment vertical="center"/>
    </xf>
    <xf numFmtId="0" fontId="18" fillId="0" borderId="0" xfId="6" applyFont="1">
      <alignment vertical="center"/>
    </xf>
    <xf numFmtId="0" fontId="19" fillId="0" borderId="0" xfId="0" applyFont="1" applyAlignment="1">
      <alignment horizontal="center" vertical="center"/>
    </xf>
    <xf numFmtId="0" fontId="12" fillId="0" borderId="0" xfId="0" applyFont="1">
      <alignment vertical="center"/>
    </xf>
    <xf numFmtId="58" fontId="12" fillId="0" borderId="0" xfId="0" applyNumberFormat="1" applyFont="1">
      <alignment vertical="center"/>
    </xf>
    <xf numFmtId="0" fontId="0" fillId="0" borderId="0" xfId="0" applyAlignment="1">
      <alignment horizontal="left" vertical="center"/>
    </xf>
    <xf numFmtId="0" fontId="23" fillId="0" borderId="0" xfId="0" applyFont="1">
      <alignment vertical="center"/>
    </xf>
    <xf numFmtId="0" fontId="24" fillId="0" borderId="0" xfId="0" applyFont="1" applyAlignment="1">
      <alignment vertical="center" wrapText="1"/>
    </xf>
    <xf numFmtId="0" fontId="24" fillId="0" borderId="0" xfId="0" applyFont="1">
      <alignment vertical="center"/>
    </xf>
    <xf numFmtId="0" fontId="4" fillId="0" borderId="26" xfId="0" applyFont="1" applyBorder="1">
      <alignment vertical="center"/>
    </xf>
    <xf numFmtId="0" fontId="5" fillId="0" borderId="26" xfId="0" applyFont="1" applyBorder="1" applyAlignment="1">
      <alignment horizontal="center" vertical="center"/>
    </xf>
    <xf numFmtId="180" fontId="0" fillId="0" borderId="57" xfId="0" applyNumberFormat="1" applyBorder="1" applyAlignment="1">
      <alignment vertical="center" shrinkToFit="1"/>
    </xf>
    <xf numFmtId="0" fontId="6" fillId="3" borderId="3" xfId="0" applyFont="1" applyFill="1" applyBorder="1" applyAlignment="1">
      <alignment horizontal="center" vertical="center" wrapText="1"/>
    </xf>
    <xf numFmtId="180" fontId="4" fillId="0" borderId="88" xfId="7" applyNumberFormat="1" applyFont="1" applyBorder="1" applyAlignment="1" applyProtection="1">
      <alignment horizontal="right" vertical="center" shrinkToFit="1"/>
    </xf>
    <xf numFmtId="0" fontId="6" fillId="0" borderId="91" xfId="0" applyFont="1" applyBorder="1">
      <alignment vertical="center"/>
    </xf>
    <xf numFmtId="0" fontId="28" fillId="0" borderId="0" xfId="6" applyFont="1" applyAlignment="1">
      <alignment horizontal="left" vertical="center"/>
    </xf>
    <xf numFmtId="0" fontId="30" fillId="0" borderId="0" xfId="0" applyFont="1">
      <alignment vertical="center"/>
    </xf>
    <xf numFmtId="0" fontId="31" fillId="0" borderId="0" xfId="0" applyFont="1">
      <alignment vertical="center"/>
    </xf>
    <xf numFmtId="180" fontId="4" fillId="0" borderId="90" xfId="0" applyNumberFormat="1" applyFont="1" applyBorder="1" applyAlignment="1">
      <alignment vertical="center" wrapText="1"/>
    </xf>
    <xf numFmtId="0" fontId="0" fillId="0" borderId="0" xfId="0" applyAlignment="1"/>
    <xf numFmtId="0" fontId="7" fillId="0" borderId="38" xfId="0" applyFont="1" applyBorder="1">
      <alignment vertical="center"/>
    </xf>
    <xf numFmtId="0" fontId="7" fillId="0" borderId="30" xfId="0" applyFont="1" applyBorder="1">
      <alignment vertical="center"/>
    </xf>
    <xf numFmtId="0" fontId="7" fillId="0" borderId="37" xfId="0" applyFont="1" applyBorder="1">
      <alignment vertical="center"/>
    </xf>
    <xf numFmtId="38" fontId="4" fillId="0" borderId="0" xfId="7" applyFont="1" applyAlignment="1">
      <alignment horizontal="right" vertical="center"/>
    </xf>
    <xf numFmtId="38" fontId="4" fillId="0" borderId="0" xfId="7" applyFont="1">
      <alignment vertical="center"/>
    </xf>
    <xf numFmtId="38" fontId="0" fillId="0" borderId="0" xfId="7" applyFont="1">
      <alignment vertical="center"/>
    </xf>
    <xf numFmtId="180" fontId="4" fillId="0" borderId="1" xfId="7" applyNumberFormat="1" applyFont="1" applyFill="1" applyBorder="1" applyAlignment="1" applyProtection="1">
      <alignment horizontal="right" vertical="center" shrinkToFit="1"/>
    </xf>
    <xf numFmtId="183" fontId="4" fillId="0" borderId="0" xfId="0" applyNumberFormat="1" applyFont="1">
      <alignment vertical="center"/>
    </xf>
    <xf numFmtId="183" fontId="0" fillId="0" borderId="0" xfId="0" applyNumberFormat="1">
      <alignment vertical="center"/>
    </xf>
    <xf numFmtId="0" fontId="4" fillId="0" borderId="0" xfId="7" applyNumberFormat="1" applyFont="1">
      <alignment vertical="center"/>
    </xf>
    <xf numFmtId="0" fontId="0" fillId="0" borderId="0" xfId="7" applyNumberFormat="1" applyFont="1">
      <alignment vertical="center"/>
    </xf>
    <xf numFmtId="181" fontId="4" fillId="0" borderId="34" xfId="0" applyNumberFormat="1" applyFont="1" applyBorder="1" applyAlignment="1">
      <alignment horizontal="right" vertical="center" wrapText="1"/>
    </xf>
    <xf numFmtId="179" fontId="4" fillId="0" borderId="34" xfId="0" applyNumberFormat="1" applyFont="1" applyBorder="1" applyAlignment="1">
      <alignment horizontal="right" vertical="center" wrapText="1"/>
    </xf>
    <xf numFmtId="178" fontId="4" fillId="0" borderId="34" xfId="0" applyNumberFormat="1" applyFont="1" applyBorder="1" applyAlignment="1">
      <alignment vertical="center" wrapText="1"/>
    </xf>
    <xf numFmtId="184" fontId="6" fillId="0" borderId="0" xfId="0" applyNumberFormat="1" applyFont="1">
      <alignment vertical="center"/>
    </xf>
    <xf numFmtId="183" fontId="0" fillId="0" borderId="0" xfId="0" applyNumberFormat="1" applyAlignment="1">
      <alignment horizontal="left" vertical="center"/>
    </xf>
    <xf numFmtId="0" fontId="28" fillId="0" borderId="0" xfId="0" applyFont="1">
      <alignment vertical="center"/>
    </xf>
    <xf numFmtId="0" fontId="20" fillId="0" borderId="0" xfId="0" applyFont="1">
      <alignment vertical="center"/>
    </xf>
    <xf numFmtId="0" fontId="28" fillId="0" borderId="0" xfId="6" applyFont="1">
      <alignment vertical="center"/>
    </xf>
    <xf numFmtId="0" fontId="36" fillId="0" borderId="0" xfId="6" applyFont="1">
      <alignment vertical="center"/>
    </xf>
    <xf numFmtId="0" fontId="36" fillId="0" borderId="0" xfId="6" applyFont="1" applyAlignment="1">
      <alignment horizontal="center" vertical="center"/>
    </xf>
    <xf numFmtId="0" fontId="36" fillId="0" borderId="0" xfId="6" applyFont="1" applyAlignment="1"/>
    <xf numFmtId="0" fontId="28" fillId="0" borderId="0" xfId="0" applyFont="1" applyAlignment="1"/>
    <xf numFmtId="0" fontId="36" fillId="0" borderId="0" xfId="6" applyFont="1" applyAlignment="1">
      <alignment vertical="top"/>
    </xf>
    <xf numFmtId="0" fontId="37" fillId="0" borderId="0" xfId="6" applyFont="1" applyAlignment="1"/>
    <xf numFmtId="0" fontId="38" fillId="0" borderId="0" xfId="6" applyFont="1" applyAlignment="1"/>
    <xf numFmtId="0" fontId="39" fillId="0" borderId="0" xfId="6" applyFont="1">
      <alignment vertical="center"/>
    </xf>
    <xf numFmtId="0" fontId="40" fillId="0" borderId="0" xfId="6" applyFont="1">
      <alignment vertical="center"/>
    </xf>
    <xf numFmtId="0" fontId="41" fillId="0" borderId="0" xfId="6" applyFont="1" applyAlignment="1">
      <alignment vertical="top"/>
    </xf>
    <xf numFmtId="49" fontId="28" fillId="0" borderId="26" xfId="6" applyNumberFormat="1" applyFont="1" applyBorder="1" applyAlignment="1">
      <alignment horizontal="center" vertical="center"/>
    </xf>
    <xf numFmtId="0" fontId="28" fillId="0" borderId="82" xfId="6" applyFont="1" applyBorder="1" applyAlignment="1">
      <alignment horizontal="left" vertical="center" indent="1"/>
    </xf>
    <xf numFmtId="0" fontId="28" fillId="0" borderId="12" xfId="6" applyFont="1" applyBorder="1" applyAlignment="1">
      <alignment horizontal="left" vertical="center" indent="1"/>
    </xf>
    <xf numFmtId="0" fontId="28" fillId="0" borderId="84" xfId="6" applyFont="1" applyBorder="1" applyAlignment="1">
      <alignment horizontal="left" vertical="center" indent="1"/>
    </xf>
    <xf numFmtId="0" fontId="28" fillId="0" borderId="24" xfId="6" applyFont="1" applyBorder="1" applyAlignment="1">
      <alignment vertical="center" shrinkToFit="1"/>
    </xf>
    <xf numFmtId="0" fontId="28" fillId="0" borderId="0" xfId="6" applyFont="1" applyAlignment="1">
      <alignment horizontal="center" vertical="center"/>
    </xf>
    <xf numFmtId="0" fontId="28" fillId="0" borderId="0" xfId="6" applyFont="1" applyAlignment="1">
      <alignment vertical="center" textRotation="255"/>
    </xf>
    <xf numFmtId="0" fontId="40" fillId="0" borderId="0" xfId="6" applyFont="1" applyAlignment="1">
      <alignment horizontal="left" vertical="center"/>
    </xf>
    <xf numFmtId="0" fontId="40" fillId="0" borderId="0" xfId="0" applyFont="1">
      <alignment vertical="center"/>
    </xf>
    <xf numFmtId="178" fontId="28" fillId="0" borderId="1" xfId="0" applyNumberFormat="1" applyFont="1" applyBorder="1" applyAlignment="1">
      <alignment horizontal="center" vertical="center" shrinkToFit="1"/>
    </xf>
    <xf numFmtId="0" fontId="20" fillId="0" borderId="0" xfId="0" applyFont="1" applyAlignment="1"/>
    <xf numFmtId="0" fontId="20" fillId="0" borderId="0" xfId="0" applyFont="1" applyAlignment="1">
      <alignment horizontal="right" vertical="center"/>
    </xf>
    <xf numFmtId="0" fontId="20" fillId="0" borderId="0" xfId="0" applyFont="1" applyAlignment="1">
      <alignment horizontal="left" vertical="center"/>
    </xf>
    <xf numFmtId="0" fontId="20" fillId="0" borderId="1" xfId="0" applyFont="1" applyBorder="1" applyAlignment="1">
      <alignment vertical="center" wrapText="1"/>
    </xf>
    <xf numFmtId="0" fontId="20" fillId="0" borderId="0" xfId="0" applyFont="1" applyAlignment="1">
      <alignment vertical="center" shrinkToFit="1"/>
    </xf>
    <xf numFmtId="0" fontId="20" fillId="0" borderId="1" xfId="0" applyFont="1" applyBorder="1" applyAlignment="1">
      <alignment horizontal="center" vertical="center"/>
    </xf>
    <xf numFmtId="0" fontId="20" fillId="0" borderId="0" xfId="0" applyFont="1" applyAlignment="1">
      <alignment vertical="center" wrapText="1"/>
    </xf>
    <xf numFmtId="0" fontId="44" fillId="0" borderId="0" xfId="0" applyFont="1">
      <alignment vertical="center"/>
    </xf>
    <xf numFmtId="0" fontId="28" fillId="0" borderId="1" xfId="0" applyFont="1" applyBorder="1" applyAlignment="1">
      <alignment horizontal="center" vertical="center" shrinkToFi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0" fillId="7" borderId="0" xfId="0" applyFill="1">
      <alignment vertical="center"/>
    </xf>
    <xf numFmtId="0" fontId="0" fillId="8" borderId="0" xfId="0" applyFill="1">
      <alignment vertical="center"/>
    </xf>
    <xf numFmtId="183" fontId="0" fillId="8" borderId="0" xfId="0" applyNumberFormat="1" applyFill="1">
      <alignment vertical="center"/>
    </xf>
    <xf numFmtId="0" fontId="0" fillId="9" borderId="0" xfId="0" applyFill="1">
      <alignment vertical="center"/>
    </xf>
    <xf numFmtId="183" fontId="0" fillId="9" borderId="0" xfId="0" applyNumberFormat="1" applyFill="1">
      <alignment vertical="center"/>
    </xf>
    <xf numFmtId="0" fontId="0" fillId="10" borderId="0" xfId="0" applyFill="1">
      <alignment vertical="center"/>
    </xf>
    <xf numFmtId="183" fontId="0" fillId="10" borderId="0" xfId="0" applyNumberFormat="1" applyFill="1">
      <alignment vertical="center"/>
    </xf>
    <xf numFmtId="0" fontId="0" fillId="11" borderId="0" xfId="0" applyFill="1">
      <alignment vertical="center"/>
    </xf>
    <xf numFmtId="183" fontId="0" fillId="11" borderId="0" xfId="0" applyNumberFormat="1" applyFill="1">
      <alignment vertical="center"/>
    </xf>
    <xf numFmtId="0" fontId="0" fillId="12" borderId="0" xfId="0" applyFill="1">
      <alignment vertical="center"/>
    </xf>
    <xf numFmtId="183" fontId="0" fillId="12" borderId="0" xfId="0" applyNumberFormat="1" applyFill="1">
      <alignment vertical="center"/>
    </xf>
    <xf numFmtId="0" fontId="0" fillId="5" borderId="0" xfId="0" applyFill="1">
      <alignment vertical="center"/>
    </xf>
    <xf numFmtId="183" fontId="0" fillId="5" borderId="0" xfId="0" applyNumberFormat="1" applyFill="1">
      <alignment vertical="center"/>
    </xf>
    <xf numFmtId="0" fontId="0" fillId="0" borderId="42" xfId="0" applyBorder="1">
      <alignment vertical="center"/>
    </xf>
    <xf numFmtId="189" fontId="4" fillId="0" borderId="34" xfId="7" applyNumberFormat="1" applyFont="1" applyFill="1" applyBorder="1" applyAlignment="1">
      <alignment horizontal="center" vertical="center" wrapText="1"/>
    </xf>
    <xf numFmtId="0" fontId="46" fillId="5" borderId="1" xfId="0" applyFont="1" applyFill="1" applyBorder="1">
      <alignment vertical="center"/>
    </xf>
    <xf numFmtId="0" fontId="46" fillId="5" borderId="1" xfId="0" applyFont="1" applyFill="1" applyBorder="1" applyAlignment="1">
      <alignment horizontal="left" vertical="center"/>
    </xf>
    <xf numFmtId="0" fontId="46" fillId="6" borderId="1" xfId="0" applyFont="1" applyFill="1" applyBorder="1">
      <alignment vertical="center"/>
    </xf>
    <xf numFmtId="178" fontId="47" fillId="5" borderId="1" xfId="0" applyNumberFormat="1" applyFont="1" applyFill="1" applyBorder="1" applyAlignment="1">
      <alignment horizontal="left" vertical="center" wrapText="1"/>
    </xf>
    <xf numFmtId="189" fontId="47" fillId="5" borderId="1" xfId="7" applyNumberFormat="1" applyFont="1" applyFill="1" applyBorder="1" applyAlignment="1">
      <alignment horizontal="center" vertical="center" shrinkToFit="1"/>
    </xf>
    <xf numFmtId="49" fontId="47" fillId="5" borderId="1" xfId="0" applyNumberFormat="1" applyFont="1" applyFill="1" applyBorder="1" applyAlignment="1">
      <alignment horizontal="left" vertical="center" wrapText="1"/>
    </xf>
    <xf numFmtId="0" fontId="47" fillId="5" borderId="1" xfId="7" applyNumberFormat="1" applyFont="1" applyFill="1" applyBorder="1" applyAlignment="1" applyProtection="1">
      <alignment horizontal="right" vertical="center" shrinkToFit="1"/>
    </xf>
    <xf numFmtId="0" fontId="46" fillId="5" borderId="1" xfId="0" applyFont="1" applyFill="1" applyBorder="1" applyAlignment="1">
      <alignment horizontal="center" vertical="center"/>
    </xf>
    <xf numFmtId="184" fontId="4" fillId="0" borderId="34" xfId="0" applyNumberFormat="1" applyFont="1" applyBorder="1" applyAlignment="1">
      <alignment horizontal="center" vertical="center" wrapText="1"/>
    </xf>
    <xf numFmtId="186" fontId="46" fillId="5" borderId="1" xfId="0" applyNumberFormat="1" applyFont="1" applyFill="1" applyBorder="1" applyAlignment="1">
      <alignment horizontal="left" vertical="center"/>
    </xf>
    <xf numFmtId="188" fontId="46" fillId="5" borderId="1" xfId="0" applyNumberFormat="1" applyFont="1" applyFill="1" applyBorder="1" applyAlignment="1">
      <alignment horizontal="left" vertical="center"/>
    </xf>
    <xf numFmtId="187" fontId="46" fillId="5" borderId="1" xfId="0" applyNumberFormat="1" applyFont="1" applyFill="1" applyBorder="1" applyAlignment="1">
      <alignment horizontal="left" vertical="center"/>
    </xf>
    <xf numFmtId="183" fontId="47" fillId="5" borderId="1" xfId="0" applyNumberFormat="1" applyFont="1" applyFill="1" applyBorder="1" applyAlignment="1">
      <alignment horizontal="center" vertical="center" shrinkToFit="1"/>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1" xfId="0" applyFont="1" applyBorder="1">
      <alignment vertical="center"/>
    </xf>
    <xf numFmtId="183" fontId="53" fillId="0" borderId="1" xfId="0" applyNumberFormat="1" applyFont="1" applyBorder="1">
      <alignment vertical="center"/>
    </xf>
    <xf numFmtId="0" fontId="0" fillId="0" borderId="90" xfId="0" applyBorder="1" applyAlignment="1">
      <alignment horizontal="center" vertical="center"/>
    </xf>
    <xf numFmtId="0" fontId="28" fillId="0" borderId="0" xfId="0" applyFont="1" applyAlignment="1">
      <alignment horizontal="left" vertical="top"/>
    </xf>
    <xf numFmtId="0" fontId="54" fillId="0" borderId="0" xfId="0" applyFont="1">
      <alignment vertical="center"/>
    </xf>
    <xf numFmtId="0" fontId="36" fillId="0" borderId="0" xfId="0" applyFont="1" applyAlignment="1">
      <alignment horizontal="left" vertical="top"/>
    </xf>
    <xf numFmtId="0" fontId="38" fillId="0" borderId="0" xfId="0" applyFont="1">
      <alignment vertical="center"/>
    </xf>
    <xf numFmtId="0" fontId="39" fillId="0" borderId="0" xfId="0" applyFont="1">
      <alignment vertical="center"/>
    </xf>
    <xf numFmtId="0" fontId="39" fillId="0" borderId="0" xfId="0" applyFont="1" applyAlignment="1">
      <alignment horizontal="left" vertical="top"/>
    </xf>
    <xf numFmtId="0" fontId="28" fillId="0" borderId="1" xfId="0" applyFont="1" applyBorder="1" applyAlignment="1">
      <alignment horizontal="center" vertical="center"/>
    </xf>
    <xf numFmtId="0" fontId="59" fillId="0" borderId="0" xfId="6" applyFont="1">
      <alignment vertical="center"/>
    </xf>
    <xf numFmtId="0" fontId="39" fillId="0" borderId="0" xfId="0" applyFont="1" applyAlignment="1">
      <alignment horizontal="left" vertical="center"/>
    </xf>
    <xf numFmtId="0" fontId="36" fillId="0" borderId="35" xfId="0" applyFont="1" applyBorder="1" applyAlignment="1">
      <alignment horizontal="right" vertical="center" wrapText="1"/>
    </xf>
    <xf numFmtId="0" fontId="61" fillId="0" borderId="32" xfId="0" applyFont="1" applyBorder="1">
      <alignment vertical="center"/>
    </xf>
    <xf numFmtId="181" fontId="4" fillId="0" borderId="1" xfId="0" applyNumberFormat="1" applyFont="1" applyBorder="1" applyAlignment="1">
      <alignment horizontal="right" vertical="center" wrapText="1"/>
    </xf>
    <xf numFmtId="0" fontId="58" fillId="0" borderId="0" xfId="0" applyFont="1" applyAlignment="1">
      <alignment horizontal="center"/>
    </xf>
    <xf numFmtId="0" fontId="62" fillId="0" borderId="0" xfId="0" applyFont="1" applyAlignment="1">
      <alignment horizontal="center"/>
    </xf>
    <xf numFmtId="38" fontId="65" fillId="0" borderId="0" xfId="0" applyNumberFormat="1" applyFont="1" applyAlignment="1">
      <alignment horizontal="right" vertical="center"/>
    </xf>
    <xf numFmtId="0" fontId="65" fillId="0" borderId="0" xfId="0" applyFont="1">
      <alignment vertical="center"/>
    </xf>
    <xf numFmtId="0" fontId="65" fillId="0" borderId="1" xfId="0" applyFont="1" applyBorder="1">
      <alignment vertical="center"/>
    </xf>
    <xf numFmtId="38" fontId="65" fillId="0" borderId="0" xfId="0" applyNumberFormat="1" applyFont="1" applyAlignment="1">
      <alignment horizontal="left"/>
    </xf>
    <xf numFmtId="0" fontId="6" fillId="3" borderId="0" xfId="0" applyFont="1" applyFill="1" applyAlignment="1">
      <alignment vertical="center" wrapText="1"/>
    </xf>
    <xf numFmtId="0" fontId="36" fillId="0" borderId="1" xfId="0" applyFont="1" applyBorder="1" applyAlignment="1">
      <alignment horizontal="center" vertical="center"/>
    </xf>
    <xf numFmtId="0" fontId="28" fillId="0" borderId="1" xfId="0" applyFont="1" applyBorder="1" applyAlignment="1">
      <alignment horizontal="left" vertical="center" wrapText="1"/>
    </xf>
    <xf numFmtId="0" fontId="36" fillId="0" borderId="106" xfId="0" applyFont="1" applyBorder="1" applyAlignment="1">
      <alignment horizontal="left" vertical="center" wrapText="1"/>
    </xf>
    <xf numFmtId="0" fontId="36" fillId="0" borderId="68" xfId="0" applyFont="1" applyBorder="1" applyAlignment="1">
      <alignment horizontal="left" vertical="center" wrapText="1"/>
    </xf>
    <xf numFmtId="0" fontId="20" fillId="0" borderId="1" xfId="0" applyFont="1" applyBorder="1" applyAlignment="1">
      <alignment horizontal="left" vertical="center" wrapText="1"/>
    </xf>
    <xf numFmtId="0" fontId="28" fillId="0" borderId="2" xfId="0" applyFont="1" applyBorder="1" applyAlignment="1">
      <alignment horizontal="center" vertical="center"/>
    </xf>
    <xf numFmtId="0" fontId="28" fillId="0" borderId="89" xfId="0" applyFont="1" applyBorder="1" applyAlignment="1">
      <alignment horizontal="center" vertical="center"/>
    </xf>
    <xf numFmtId="0" fontId="56" fillId="0" borderId="1" xfId="0" applyFont="1" applyBorder="1" applyAlignment="1">
      <alignment horizontal="left" vertical="center" wrapText="1"/>
    </xf>
    <xf numFmtId="0" fontId="7" fillId="0" borderId="0" xfId="0" applyFont="1" applyAlignment="1">
      <alignment horizontal="center" vertical="center"/>
    </xf>
    <xf numFmtId="0" fontId="7" fillId="0" borderId="43" xfId="0" applyFont="1" applyBorder="1" applyAlignment="1">
      <alignment horizontal="center" vertical="center"/>
    </xf>
    <xf numFmtId="0" fontId="7" fillId="0" borderId="16" xfId="0" applyFont="1" applyBorder="1" applyAlignment="1">
      <alignment horizontal="center" vertical="center"/>
    </xf>
    <xf numFmtId="0" fontId="7" fillId="0" borderId="30"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28" xfId="0" applyFont="1" applyBorder="1" applyAlignment="1">
      <alignment horizontal="center" vertical="center"/>
    </xf>
    <xf numFmtId="0" fontId="7" fillId="0" borderId="38" xfId="0" applyFont="1" applyBorder="1" applyAlignment="1">
      <alignment horizontal="center" vertical="center"/>
    </xf>
    <xf numFmtId="38" fontId="7" fillId="0" borderId="31" xfId="7" applyFont="1" applyBorder="1" applyAlignment="1" applyProtection="1">
      <alignment vertical="center"/>
    </xf>
    <xf numFmtId="38" fontId="7" fillId="0" borderId="16" xfId="7" applyFont="1" applyBorder="1" applyAlignment="1" applyProtection="1">
      <alignment vertical="center"/>
    </xf>
    <xf numFmtId="56" fontId="0" fillId="0" borderId="55" xfId="0" applyNumberFormat="1" applyBorder="1" applyAlignment="1">
      <alignment horizontal="center" vertical="center"/>
    </xf>
    <xf numFmtId="0" fontId="0" fillId="0" borderId="72"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56" xfId="0" applyBorder="1" applyAlignment="1">
      <alignment horizontal="center" vertical="center"/>
    </xf>
    <xf numFmtId="0" fontId="0" fillId="0" borderId="73" xfId="0" applyBorder="1" applyAlignment="1">
      <alignment horizontal="center" vertical="center"/>
    </xf>
    <xf numFmtId="176" fontId="5" fillId="0" borderId="69" xfId="7" applyNumberFormat="1" applyFont="1" applyBorder="1" applyAlignment="1" applyProtection="1">
      <alignment horizontal="center" vertical="center"/>
    </xf>
    <xf numFmtId="176" fontId="12" fillId="0" borderId="64" xfId="0" applyNumberFormat="1" applyFont="1" applyBorder="1" applyAlignment="1">
      <alignment horizontal="center" vertical="center"/>
    </xf>
    <xf numFmtId="176" fontId="12" fillId="0" borderId="74" xfId="0" applyNumberFormat="1" applyFont="1" applyBorder="1" applyAlignment="1">
      <alignment horizontal="center" vertical="center"/>
    </xf>
    <xf numFmtId="38" fontId="7" fillId="0" borderId="40" xfId="7" applyFont="1" applyBorder="1" applyAlignment="1" applyProtection="1">
      <alignment vertical="center"/>
    </xf>
    <xf numFmtId="38" fontId="7" fillId="0" borderId="27" xfId="7" applyFont="1" applyBorder="1" applyAlignment="1" applyProtection="1">
      <alignment vertical="center"/>
    </xf>
    <xf numFmtId="0" fontId="6" fillId="0" borderId="64"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92" xfId="0" applyFont="1" applyBorder="1" applyAlignment="1" applyProtection="1">
      <alignment horizontal="left" vertical="center" shrinkToFit="1"/>
      <protection locked="0"/>
    </xf>
    <xf numFmtId="0" fontId="6" fillId="0" borderId="71" xfId="0" applyFont="1" applyBorder="1" applyAlignment="1" applyProtection="1">
      <alignment horizontal="left" vertical="center" shrinkToFit="1"/>
      <protection locked="0"/>
    </xf>
    <xf numFmtId="0" fontId="6" fillId="0" borderId="93" xfId="0" applyFont="1" applyBorder="1" applyAlignment="1" applyProtection="1">
      <alignment horizontal="left" vertical="center" shrinkToFit="1"/>
      <protection locked="0"/>
    </xf>
    <xf numFmtId="0" fontId="6" fillId="0" borderId="34" xfId="0" applyFont="1" applyBorder="1" applyAlignment="1">
      <alignment horizontal="center" vertical="center"/>
    </xf>
    <xf numFmtId="0" fontId="6" fillId="0" borderId="24" xfId="0" applyFont="1" applyBorder="1" applyAlignment="1">
      <alignment horizontal="center" vertical="center"/>
    </xf>
    <xf numFmtId="0" fontId="32" fillId="0" borderId="26" xfId="8" applyBorder="1" applyAlignment="1">
      <alignment vertical="center" shrinkToFit="1"/>
    </xf>
    <xf numFmtId="0" fontId="0" fillId="0" borderId="26" xfId="0" applyBorder="1" applyAlignment="1">
      <alignment vertical="center" shrinkToFit="1"/>
    </xf>
    <xf numFmtId="0" fontId="0" fillId="0" borderId="47" xfId="0" applyBorder="1" applyAlignment="1">
      <alignment vertical="center" shrinkToFit="1"/>
    </xf>
    <xf numFmtId="0" fontId="6" fillId="0" borderId="69" xfId="0" applyFont="1" applyBorder="1" applyAlignment="1">
      <alignment horizontal="center" vertical="center"/>
    </xf>
    <xf numFmtId="0" fontId="6" fillId="0" borderId="64" xfId="0" applyFont="1" applyBorder="1" applyAlignment="1">
      <alignment horizontal="center" vertical="center"/>
    </xf>
    <xf numFmtId="184" fontId="6" fillId="0" borderId="0" xfId="0" applyNumberFormat="1" applyFont="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98" xfId="0" applyFont="1" applyBorder="1" applyAlignment="1" applyProtection="1">
      <alignment horizontal="left" vertical="center" shrinkToFit="1"/>
      <protection locked="0"/>
    </xf>
    <xf numFmtId="0" fontId="6" fillId="0" borderId="29"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51" xfId="0" applyFont="1" applyBorder="1" applyAlignment="1" applyProtection="1">
      <alignment horizontal="left" vertical="center" shrinkToFit="1"/>
      <protection locked="0"/>
    </xf>
    <xf numFmtId="0" fontId="6" fillId="0" borderId="102" xfId="0" applyFont="1" applyBorder="1" applyAlignment="1" applyProtection="1">
      <alignment horizontal="left" vertical="center" shrinkToFit="1"/>
      <protection locked="0"/>
    </xf>
    <xf numFmtId="0" fontId="6" fillId="0" borderId="100" xfId="0" applyFont="1" applyBorder="1" applyAlignment="1" applyProtection="1">
      <alignment horizontal="left" vertical="center" shrinkToFit="1"/>
      <protection locked="0"/>
    </xf>
    <xf numFmtId="0" fontId="6" fillId="0" borderId="103" xfId="0" applyFont="1" applyBorder="1" applyAlignment="1" applyProtection="1">
      <alignment horizontal="left" vertical="center" shrinkToFit="1"/>
      <protection locked="0"/>
    </xf>
    <xf numFmtId="38" fontId="13" fillId="0" borderId="31" xfId="7" applyFont="1" applyBorder="1" applyAlignment="1" applyProtection="1">
      <alignment horizontal="right" vertical="center"/>
    </xf>
    <xf numFmtId="38" fontId="13" fillId="0" borderId="16" xfId="7" applyFont="1" applyBorder="1" applyAlignment="1" applyProtection="1">
      <alignment horizontal="right" vertical="center"/>
    </xf>
    <xf numFmtId="0" fontId="6" fillId="0" borderId="8" xfId="0" applyFont="1" applyBorder="1" applyAlignment="1">
      <alignment horizontal="center" vertical="center" textRotation="255"/>
    </xf>
    <xf numFmtId="0" fontId="6" fillId="0" borderId="31" xfId="0" applyFont="1" applyBorder="1" applyAlignment="1">
      <alignment horizontal="right" vertical="center"/>
    </xf>
    <xf numFmtId="0" fontId="6" fillId="0" borderId="16" xfId="0" applyFont="1" applyBorder="1" applyAlignment="1">
      <alignment horizontal="right" vertical="center"/>
    </xf>
    <xf numFmtId="0" fontId="6" fillId="0" borderId="8" xfId="0" applyFont="1" applyBorder="1" applyAlignment="1">
      <alignment horizontal="center" vertical="center" textRotation="255" shrinkToFit="1"/>
    </xf>
    <xf numFmtId="176" fontId="12" fillId="0" borderId="67" xfId="0" applyNumberFormat="1" applyFont="1" applyBorder="1" applyAlignment="1">
      <alignment horizontal="center" vertical="center"/>
    </xf>
    <xf numFmtId="0" fontId="7" fillId="0" borderId="16" xfId="0" applyFont="1" applyBorder="1" applyAlignment="1">
      <alignment horizontal="center" vertical="center" wrapText="1"/>
    </xf>
    <xf numFmtId="0" fontId="7" fillId="0" borderId="36" xfId="0" applyFont="1" applyBorder="1" applyAlignment="1">
      <alignment horizontal="center" vertical="center" wrapText="1"/>
    </xf>
    <xf numFmtId="0" fontId="11" fillId="0" borderId="31"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30" xfId="0" applyFont="1" applyBorder="1" applyAlignment="1">
      <alignment horizontal="center" vertical="center" shrinkToFit="1"/>
    </xf>
    <xf numFmtId="0" fontId="5" fillId="0" borderId="52" xfId="0" applyFont="1" applyBorder="1" applyAlignment="1">
      <alignment horizontal="center" vertical="center"/>
    </xf>
    <xf numFmtId="0" fontId="5" fillId="0" borderId="57"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176" fontId="33" fillId="0" borderId="65" xfId="7" applyNumberFormat="1" applyFont="1" applyBorder="1" applyAlignment="1" applyProtection="1">
      <alignment vertical="center"/>
    </xf>
    <xf numFmtId="176" fontId="33" fillId="0" borderId="71" xfId="7" applyNumberFormat="1" applyFont="1" applyBorder="1" applyAlignment="1" applyProtection="1">
      <alignment vertical="center"/>
    </xf>
    <xf numFmtId="176" fontId="33" fillId="0" borderId="66" xfId="7" applyNumberFormat="1" applyFont="1" applyBorder="1" applyAlignment="1" applyProtection="1">
      <alignment vertical="center"/>
    </xf>
    <xf numFmtId="0" fontId="6" fillId="2" borderId="7" xfId="0" applyFont="1" applyFill="1"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12" xfId="0" applyFont="1" applyBorder="1" applyAlignment="1">
      <alignment horizontal="center" vertical="center"/>
    </xf>
    <xf numFmtId="0" fontId="6" fillId="0" borderId="12" xfId="0" applyFont="1" applyBorder="1" applyAlignment="1" applyProtection="1">
      <alignment horizontal="left" vertical="center" shrinkToFit="1"/>
      <protection locked="0"/>
    </xf>
    <xf numFmtId="0" fontId="6" fillId="0" borderId="45" xfId="0" applyFont="1" applyBorder="1" applyAlignment="1" applyProtection="1">
      <alignment horizontal="left" vertical="center" shrinkToFit="1"/>
      <protection locked="0"/>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3" xfId="0" applyFont="1" applyBorder="1" applyAlignment="1">
      <alignment horizontal="center" vertical="center"/>
    </xf>
    <xf numFmtId="0" fontId="6" fillId="0" borderId="24"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46" xfId="0" applyFont="1" applyBorder="1" applyAlignment="1" applyProtection="1">
      <alignment horizontal="center" vertical="center" shrinkToFit="1"/>
      <protection locked="0"/>
    </xf>
    <xf numFmtId="0" fontId="6" fillId="0" borderId="63" xfId="0" applyFont="1" applyBorder="1" applyAlignment="1">
      <alignment horizontal="center" vertical="center"/>
    </xf>
    <xf numFmtId="0" fontId="6" fillId="0" borderId="67" xfId="0" applyFont="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94" xfId="0" applyFont="1" applyBorder="1" applyAlignment="1">
      <alignment horizontal="center" vertical="center"/>
    </xf>
    <xf numFmtId="0" fontId="6" fillId="0" borderId="71" xfId="0" applyFont="1" applyBorder="1" applyAlignment="1">
      <alignment horizontal="center" vertical="center"/>
    </xf>
    <xf numFmtId="0" fontId="6" fillId="0" borderId="95" xfId="0" applyFont="1" applyBorder="1" applyAlignment="1">
      <alignment horizontal="center" vertical="center"/>
    </xf>
    <xf numFmtId="0" fontId="6" fillId="0" borderId="71" xfId="0" applyFont="1" applyBorder="1" applyAlignment="1" applyProtection="1">
      <alignment horizontal="center" vertical="center"/>
      <protection locked="0"/>
    </xf>
    <xf numFmtId="0" fontId="6" fillId="0" borderId="95" xfId="0" applyFont="1" applyBorder="1" applyAlignment="1" applyProtection="1">
      <alignment horizontal="center" vertical="center"/>
      <protection locked="0"/>
    </xf>
    <xf numFmtId="0" fontId="6" fillId="0" borderId="33" xfId="0" applyFont="1" applyBorder="1" applyAlignment="1">
      <alignment horizontal="center" vertical="center"/>
    </xf>
    <xf numFmtId="0" fontId="6" fillId="0" borderId="24"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01" xfId="0" applyFont="1" applyBorder="1" applyAlignment="1" applyProtection="1">
      <alignment horizontal="center" vertical="center"/>
      <protection locked="0"/>
    </xf>
    <xf numFmtId="0" fontId="4" fillId="3" borderId="2" xfId="0" applyFont="1" applyFill="1" applyBorder="1" applyAlignment="1">
      <alignment horizontal="center" vertical="center" shrinkToFit="1"/>
    </xf>
    <xf numFmtId="0" fontId="4" fillId="3" borderId="89" xfId="0" applyFont="1" applyFill="1" applyBorder="1" applyAlignment="1">
      <alignment horizontal="center" vertical="center" shrinkToFit="1"/>
    </xf>
    <xf numFmtId="0" fontId="6" fillId="3" borderId="2" xfId="0" applyFont="1" applyFill="1" applyBorder="1" applyAlignment="1">
      <alignment horizontal="center" vertical="center"/>
    </xf>
    <xf numFmtId="0" fontId="6" fillId="3" borderId="89" xfId="0" applyFont="1" applyFill="1" applyBorder="1" applyAlignment="1">
      <alignment horizontal="center" vertical="center"/>
    </xf>
    <xf numFmtId="0" fontId="6" fillId="3" borderId="2" xfId="7" applyNumberFormat="1" applyFont="1" applyFill="1" applyBorder="1" applyAlignment="1">
      <alignment horizontal="center" vertical="center" wrapText="1"/>
    </xf>
    <xf numFmtId="0" fontId="6" fillId="3" borderId="89" xfId="7" applyNumberFormat="1" applyFont="1" applyFill="1" applyBorder="1" applyAlignment="1">
      <alignment horizontal="center" vertical="center" wrapText="1"/>
    </xf>
    <xf numFmtId="183" fontId="6" fillId="3" borderId="2" xfId="0" applyNumberFormat="1" applyFont="1" applyFill="1" applyBorder="1" applyAlignment="1">
      <alignment horizontal="center" vertical="center" wrapText="1"/>
    </xf>
    <xf numFmtId="183" fontId="6" fillId="3" borderId="89"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9" xfId="0" applyFont="1" applyFill="1" applyBorder="1" applyAlignment="1">
      <alignment horizontal="center" vertical="center" wrapText="1"/>
    </xf>
    <xf numFmtId="0" fontId="4" fillId="0" borderId="26" xfId="0" applyFont="1" applyBorder="1" applyAlignment="1">
      <alignment horizontal="center" vertical="center"/>
    </xf>
    <xf numFmtId="38" fontId="6" fillId="3" borderId="2" xfId="7" applyFont="1" applyFill="1" applyBorder="1" applyAlignment="1">
      <alignment horizontal="center" vertical="center"/>
    </xf>
    <xf numFmtId="38" fontId="6" fillId="3" borderId="89" xfId="7" applyFont="1" applyFill="1" applyBorder="1" applyAlignment="1">
      <alignment horizontal="center" vertical="center"/>
    </xf>
    <xf numFmtId="56" fontId="36" fillId="0" borderId="55" xfId="6" applyNumberFormat="1" applyFont="1" applyBorder="1" applyAlignment="1">
      <alignment horizontal="center" vertical="center"/>
    </xf>
    <xf numFmtId="0" fontId="36" fillId="0" borderId="72" xfId="6" applyFont="1" applyBorder="1" applyAlignment="1">
      <alignment horizontal="center" vertical="center"/>
    </xf>
    <xf numFmtId="0" fontId="36" fillId="0" borderId="56" xfId="6" applyFont="1" applyBorder="1" applyAlignment="1">
      <alignment horizontal="center" vertical="center"/>
    </xf>
    <xf numFmtId="0" fontId="36" fillId="0" borderId="73" xfId="6" applyFont="1" applyBorder="1" applyAlignment="1">
      <alignment horizontal="center" vertical="center"/>
    </xf>
    <xf numFmtId="185" fontId="36" fillId="0" borderId="0" xfId="6" applyNumberFormat="1" applyFont="1" applyAlignment="1">
      <alignment horizontal="right" vertical="center"/>
    </xf>
    <xf numFmtId="186" fontId="28" fillId="0" borderId="34" xfId="6" applyNumberFormat="1" applyFont="1" applyBorder="1" applyAlignment="1">
      <alignment horizontal="center" vertical="center" shrinkToFit="1"/>
    </xf>
    <xf numFmtId="186" fontId="28" fillId="0" borderId="24" xfId="6" applyNumberFormat="1" applyFont="1" applyBorder="1" applyAlignment="1">
      <alignment horizontal="center" vertical="center" shrinkToFit="1"/>
    </xf>
    <xf numFmtId="186" fontId="28" fillId="0" borderId="33" xfId="6" applyNumberFormat="1" applyFont="1" applyBorder="1" applyAlignment="1">
      <alignment horizontal="center" vertical="center" shrinkToFit="1"/>
    </xf>
    <xf numFmtId="188" fontId="28" fillId="0" borderId="34" xfId="6" applyNumberFormat="1" applyFont="1" applyBorder="1" applyAlignment="1">
      <alignment horizontal="center" vertical="center" shrinkToFit="1"/>
    </xf>
    <xf numFmtId="188" fontId="28" fillId="0" borderId="24" xfId="6" applyNumberFormat="1" applyFont="1" applyBorder="1" applyAlignment="1">
      <alignment horizontal="center" vertical="center" shrinkToFit="1"/>
    </xf>
    <xf numFmtId="188" fontId="28" fillId="0" borderId="33" xfId="6" applyNumberFormat="1" applyFont="1" applyBorder="1" applyAlignment="1">
      <alignment horizontal="center" vertical="center" shrinkToFit="1"/>
    </xf>
    <xf numFmtId="0" fontId="28" fillId="0" borderId="34" xfId="6" applyFont="1" applyBorder="1" applyAlignment="1">
      <alignment horizontal="center" vertical="center" shrinkToFit="1"/>
    </xf>
    <xf numFmtId="0" fontId="28" fillId="0" borderId="24" xfId="6" applyFont="1" applyBorder="1" applyAlignment="1">
      <alignment horizontal="center" vertical="center" shrinkToFit="1"/>
    </xf>
    <xf numFmtId="0" fontId="28" fillId="0" borderId="33" xfId="6" applyFont="1" applyBorder="1" applyAlignment="1">
      <alignment horizontal="center" vertical="center" shrinkToFit="1"/>
    </xf>
    <xf numFmtId="0" fontId="28" fillId="0" borderId="34" xfId="6" quotePrefix="1" applyFont="1" applyBorder="1" applyAlignment="1">
      <alignment horizontal="center" vertical="center" shrinkToFit="1"/>
    </xf>
    <xf numFmtId="0" fontId="28" fillId="0" borderId="24" xfId="6" quotePrefix="1" applyFont="1" applyBorder="1" applyAlignment="1">
      <alignment horizontal="center" vertical="center" shrinkToFit="1"/>
    </xf>
    <xf numFmtId="0" fontId="28" fillId="0" borderId="33" xfId="6" quotePrefix="1" applyFont="1" applyBorder="1" applyAlignment="1">
      <alignment horizontal="center" vertical="center" shrinkToFit="1"/>
    </xf>
    <xf numFmtId="0" fontId="28" fillId="4" borderId="35" xfId="6" applyFont="1" applyFill="1" applyBorder="1" applyAlignment="1">
      <alignment horizontal="center" vertical="center" wrapText="1"/>
    </xf>
    <xf numFmtId="0" fontId="28" fillId="4" borderId="26" xfId="6" applyFont="1" applyFill="1" applyBorder="1" applyAlignment="1">
      <alignment horizontal="center" vertical="center" wrapText="1"/>
    </xf>
    <xf numFmtId="0" fontId="28" fillId="4" borderId="26" xfId="6" applyFont="1" applyFill="1" applyBorder="1" applyAlignment="1">
      <alignment horizontal="center" vertical="center"/>
    </xf>
    <xf numFmtId="0" fontId="28" fillId="4" borderId="34" xfId="6" applyFont="1" applyFill="1" applyBorder="1" applyAlignment="1">
      <alignment horizontal="center" vertical="center" shrinkToFit="1"/>
    </xf>
    <xf numFmtId="0" fontId="42" fillId="4" borderId="77" xfId="6" applyFont="1" applyFill="1" applyBorder="1" applyAlignment="1">
      <alignment vertical="center" textRotation="255"/>
    </xf>
    <xf numFmtId="0" fontId="28" fillId="4" borderId="78" xfId="6" applyFont="1" applyFill="1" applyBorder="1" applyAlignment="1">
      <alignment vertical="center" textRotation="255"/>
    </xf>
    <xf numFmtId="0" fontId="28" fillId="4" borderId="79" xfId="6" applyFont="1" applyFill="1" applyBorder="1" applyAlignment="1">
      <alignment vertical="center" textRotation="255"/>
    </xf>
    <xf numFmtId="0" fontId="28" fillId="0" borderId="24" xfId="6" applyFont="1" applyBorder="1" applyAlignment="1">
      <alignment vertical="center" shrinkToFit="1"/>
    </xf>
    <xf numFmtId="0" fontId="28" fillId="0" borderId="33" xfId="6" applyFont="1" applyBorder="1" applyAlignment="1">
      <alignment vertical="center" shrinkToFit="1"/>
    </xf>
    <xf numFmtId="0" fontId="35" fillId="0" borderId="76" xfId="6" applyFont="1" applyBorder="1" applyAlignment="1">
      <alignment horizontal="center" vertical="center"/>
    </xf>
    <xf numFmtId="38" fontId="37" fillId="0" borderId="26" xfId="7" applyFont="1" applyBorder="1" applyAlignment="1">
      <alignment horizontal="center"/>
    </xf>
    <xf numFmtId="0" fontId="28" fillId="4" borderId="34" xfId="6" applyFont="1" applyFill="1" applyBorder="1" applyAlignment="1">
      <alignment horizontal="left" vertical="center" indent="1"/>
    </xf>
    <xf numFmtId="0" fontId="28" fillId="4" borderId="24" xfId="6" applyFont="1" applyFill="1" applyBorder="1" applyAlignment="1">
      <alignment horizontal="left" vertical="center" indent="1"/>
    </xf>
    <xf numFmtId="0" fontId="28" fillId="4" borderId="33" xfId="6" applyFont="1" applyFill="1" applyBorder="1" applyAlignment="1">
      <alignment horizontal="left" vertical="center" indent="1"/>
    </xf>
    <xf numFmtId="0" fontId="28" fillId="0" borderId="35" xfId="6" applyFont="1" applyBorder="1" applyAlignment="1">
      <alignment horizontal="center" vertical="center"/>
    </xf>
    <xf numFmtId="0" fontId="28" fillId="0" borderId="26" xfId="6" applyFont="1" applyBorder="1" applyAlignment="1">
      <alignment horizontal="center" vertical="center"/>
    </xf>
    <xf numFmtId="49" fontId="28" fillId="0" borderId="26" xfId="6" applyNumberFormat="1" applyFont="1" applyBorder="1" applyAlignment="1">
      <alignment horizontal="center" vertical="center"/>
    </xf>
    <xf numFmtId="0" fontId="28" fillId="0" borderId="34" xfId="6" applyFont="1" applyBorder="1" applyAlignment="1">
      <alignment horizontal="center" vertical="center"/>
    </xf>
    <xf numFmtId="0" fontId="28" fillId="0" borderId="24" xfId="6" applyFont="1" applyBorder="1" applyAlignment="1">
      <alignment horizontal="center" vertical="center"/>
    </xf>
    <xf numFmtId="0" fontId="28" fillId="0" borderId="33" xfId="6" applyFont="1" applyBorder="1" applyAlignment="1">
      <alignment horizontal="center" vertical="center"/>
    </xf>
    <xf numFmtId="0" fontId="28" fillId="4" borderId="42" xfId="6" applyFont="1" applyFill="1" applyBorder="1" applyAlignment="1">
      <alignment horizontal="distributed" vertical="center" indent="2"/>
    </xf>
    <xf numFmtId="0" fontId="28" fillId="4" borderId="0" xfId="6" applyFont="1" applyFill="1" applyAlignment="1">
      <alignment horizontal="distributed" vertical="center" indent="2"/>
    </xf>
    <xf numFmtId="0" fontId="28" fillId="4" borderId="43" xfId="6" applyFont="1" applyFill="1" applyBorder="1" applyAlignment="1">
      <alignment horizontal="distributed" vertical="center" indent="2"/>
    </xf>
    <xf numFmtId="0" fontId="28" fillId="4" borderId="35" xfId="6" applyFont="1" applyFill="1" applyBorder="1" applyAlignment="1">
      <alignment horizontal="distributed" vertical="center" indent="2"/>
    </xf>
    <xf numFmtId="0" fontId="28" fillId="4" borderId="26" xfId="6" applyFont="1" applyFill="1" applyBorder="1" applyAlignment="1">
      <alignment horizontal="distributed" vertical="center" indent="2"/>
    </xf>
    <xf numFmtId="0" fontId="28" fillId="4" borderId="32" xfId="6" applyFont="1" applyFill="1" applyBorder="1" applyAlignment="1">
      <alignment horizontal="distributed" vertical="center" indent="2"/>
    </xf>
    <xf numFmtId="0" fontId="28" fillId="0" borderId="26" xfId="0" applyFont="1" applyBorder="1" applyAlignment="1">
      <alignment horizontal="center" vertical="center" shrinkToFit="1"/>
    </xf>
    <xf numFmtId="0" fontId="28" fillId="0" borderId="1" xfId="6" applyFont="1" applyBorder="1" applyAlignment="1">
      <alignment horizontal="center" vertical="center" shrinkToFit="1"/>
    </xf>
    <xf numFmtId="187" fontId="28" fillId="0" borderId="34" xfId="6" applyNumberFormat="1" applyFont="1" applyBorder="1" applyAlignment="1">
      <alignment horizontal="center" vertical="center" shrinkToFit="1"/>
    </xf>
    <xf numFmtId="187" fontId="28" fillId="0" borderId="24" xfId="6" applyNumberFormat="1" applyFont="1" applyBorder="1" applyAlignment="1">
      <alignment horizontal="center" vertical="center" shrinkToFit="1"/>
    </xf>
    <xf numFmtId="187" fontId="28" fillId="0" borderId="33" xfId="6" applyNumberFormat="1" applyFont="1" applyBorder="1" applyAlignment="1">
      <alignment horizontal="center" vertical="center" shrinkToFit="1"/>
    </xf>
    <xf numFmtId="0" fontId="28" fillId="4" borderId="34" xfId="6" applyFont="1" applyFill="1" applyBorder="1" applyAlignment="1">
      <alignment horizontal="center" vertical="center"/>
    </xf>
    <xf numFmtId="0" fontId="28" fillId="4" borderId="24" xfId="6" applyFont="1" applyFill="1" applyBorder="1" applyAlignment="1">
      <alignment horizontal="center" vertical="center"/>
    </xf>
    <xf numFmtId="0" fontId="28" fillId="4" borderId="33" xfId="6" applyFont="1" applyFill="1" applyBorder="1" applyAlignment="1">
      <alignment horizontal="center" vertical="center"/>
    </xf>
    <xf numFmtId="0" fontId="28" fillId="0" borderId="81" xfId="6" applyFont="1" applyBorder="1" applyAlignment="1">
      <alignment horizontal="center" vertical="center" shrinkToFit="1"/>
    </xf>
    <xf numFmtId="0" fontId="28" fillId="0" borderId="83" xfId="6" applyFont="1" applyBorder="1" applyAlignment="1">
      <alignment horizontal="center" vertical="center" shrinkToFit="1"/>
    </xf>
    <xf numFmtId="0" fontId="28" fillId="0" borderId="85" xfId="6" applyFont="1" applyBorder="1" applyAlignment="1">
      <alignment horizontal="center" vertical="center" shrinkToFit="1"/>
    </xf>
    <xf numFmtId="0" fontId="28" fillId="0" borderId="87" xfId="6" applyFont="1" applyBorder="1" applyAlignment="1">
      <alignment horizontal="center" vertical="center" shrinkToFit="1"/>
    </xf>
    <xf numFmtId="0" fontId="28" fillId="0" borderId="82" xfId="6" applyFont="1" applyBorder="1" applyAlignment="1">
      <alignment horizontal="center" vertical="center" shrinkToFit="1"/>
    </xf>
    <xf numFmtId="0" fontId="28" fillId="0" borderId="12" xfId="6" applyFont="1" applyBorder="1" applyAlignment="1">
      <alignment horizontal="center" vertical="center" shrinkToFit="1"/>
    </xf>
    <xf numFmtId="0" fontId="28" fillId="0" borderId="84" xfId="6"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36" fillId="0" borderId="0" xfId="0" applyFont="1" applyAlignment="1">
      <alignment horizontal="right" vertical="center"/>
    </xf>
    <xf numFmtId="0" fontId="1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9" fillId="0" borderId="0" xfId="0" applyFont="1" applyAlignment="1">
      <alignment horizontal="center" vertical="center"/>
    </xf>
    <xf numFmtId="0" fontId="6" fillId="0" borderId="66" xfId="0" applyFont="1" applyBorder="1" applyAlignment="1">
      <alignment horizontal="center" vertical="center"/>
    </xf>
    <xf numFmtId="0" fontId="6" fillId="0" borderId="60" xfId="0" applyFont="1" applyBorder="1" applyAlignment="1">
      <alignment horizontal="center" vertical="center"/>
    </xf>
    <xf numFmtId="0" fontId="6" fillId="0" borderId="73" xfId="0" applyFont="1" applyBorder="1" applyAlignment="1">
      <alignment horizontal="center" vertical="center"/>
    </xf>
    <xf numFmtId="38" fontId="6" fillId="0" borderId="55" xfId="7" applyFont="1" applyFill="1" applyBorder="1" applyAlignment="1" applyProtection="1">
      <alignment horizontal="center" vertical="center" wrapText="1"/>
      <protection locked="0"/>
    </xf>
    <xf numFmtId="38" fontId="6" fillId="0" borderId="59" xfId="7" applyFont="1" applyFill="1" applyBorder="1" applyAlignment="1" applyProtection="1">
      <alignment horizontal="center" vertical="center"/>
      <protection locked="0"/>
    </xf>
    <xf numFmtId="38" fontId="6" fillId="0" borderId="72" xfId="7" applyFont="1" applyFill="1" applyBorder="1" applyAlignment="1" applyProtection="1">
      <alignment horizontal="center" vertical="center"/>
      <protection locked="0"/>
    </xf>
    <xf numFmtId="38" fontId="5" fillId="0" borderId="56" xfId="7" applyFont="1" applyFill="1" applyBorder="1" applyAlignment="1">
      <alignment horizontal="right" vertical="center"/>
    </xf>
    <xf numFmtId="38" fontId="5" fillId="0" borderId="60" xfId="7" applyFont="1" applyFill="1" applyBorder="1" applyAlignment="1">
      <alignment horizontal="right" vertical="center"/>
    </xf>
    <xf numFmtId="38" fontId="5" fillId="0" borderId="65" xfId="7" applyFont="1" applyFill="1" applyBorder="1" applyAlignment="1">
      <alignment horizontal="right" vertical="center"/>
    </xf>
    <xf numFmtId="182" fontId="5" fillId="0" borderId="65" xfId="0" applyNumberFormat="1" applyFont="1" applyBorder="1" applyAlignment="1">
      <alignment horizontal="center" vertical="center"/>
    </xf>
    <xf numFmtId="182" fontId="5" fillId="0" borderId="71" xfId="0" applyNumberFormat="1" applyFont="1" applyBorder="1" applyAlignment="1">
      <alignment horizontal="center" vertical="center"/>
    </xf>
    <xf numFmtId="12" fontId="6" fillId="0" borderId="59" xfId="0" applyNumberFormat="1" applyFont="1" applyBorder="1" applyAlignment="1">
      <alignment horizontal="center" vertical="center" shrinkToFit="1"/>
    </xf>
    <xf numFmtId="0" fontId="6" fillId="0" borderId="55" xfId="0" applyFont="1" applyBorder="1" applyAlignment="1">
      <alignment horizontal="center" vertical="center"/>
    </xf>
    <xf numFmtId="0" fontId="6" fillId="0" borderId="59" xfId="0" applyFont="1" applyBorder="1" applyAlignment="1">
      <alignment horizontal="center" vertical="center"/>
    </xf>
    <xf numFmtId="38" fontId="6" fillId="0" borderId="59" xfId="7" applyFont="1" applyFill="1" applyBorder="1" applyAlignment="1" applyProtection="1">
      <alignment horizontal="center" vertical="center" wrapText="1"/>
      <protection locked="0"/>
    </xf>
    <xf numFmtId="38" fontId="5" fillId="0" borderId="56" xfId="0" applyNumberFormat="1"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16" fillId="0" borderId="54" xfId="0" applyFont="1" applyBorder="1" applyAlignment="1" applyProtection="1">
      <alignment horizontal="center" vertical="center"/>
      <protection locked="0"/>
    </xf>
    <xf numFmtId="0" fontId="16" fillId="0" borderId="58"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7" fillId="0" borderId="23" xfId="0" applyFont="1" applyBorder="1" applyAlignment="1">
      <alignment horizontal="left" vertical="center" wrapText="1"/>
    </xf>
    <xf numFmtId="0" fontId="7" fillId="0" borderId="23" xfId="0" applyFont="1" applyBorder="1" applyAlignment="1">
      <alignment horizontal="left" vertical="center"/>
    </xf>
    <xf numFmtId="0" fontId="7" fillId="0" borderId="51" xfId="0" applyFont="1" applyBorder="1" applyAlignment="1">
      <alignment horizontal="left" vertical="center"/>
    </xf>
    <xf numFmtId="0" fontId="7" fillId="0" borderId="24" xfId="0" applyFont="1" applyBorder="1" applyAlignment="1">
      <alignment horizontal="left" vertical="center"/>
    </xf>
    <xf numFmtId="0" fontId="7" fillId="0" borderId="46" xfId="0" applyFont="1" applyBorder="1" applyAlignment="1">
      <alignment horizontal="left" vertical="center"/>
    </xf>
    <xf numFmtId="0" fontId="14" fillId="0" borderId="25" xfId="0" applyFont="1" applyBorder="1" applyAlignment="1">
      <alignment horizontal="left" vertical="top" wrapText="1"/>
    </xf>
    <xf numFmtId="0" fontId="14" fillId="0" borderId="75" xfId="0" applyFont="1" applyBorder="1" applyAlignment="1">
      <alignment horizontal="left" vertical="top" wrapText="1"/>
    </xf>
    <xf numFmtId="0" fontId="6" fillId="0" borderId="70"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16" fillId="0" borderId="24" xfId="0" applyFont="1" applyBorder="1" applyAlignment="1">
      <alignment horizontal="left" vertical="center" wrapText="1"/>
    </xf>
    <xf numFmtId="0" fontId="16" fillId="0" borderId="46" xfId="0" applyFont="1" applyBorder="1" applyAlignment="1">
      <alignment horizontal="left" vertical="center" wrapText="1"/>
    </xf>
    <xf numFmtId="49" fontId="7" fillId="0" borderId="34" xfId="0" applyNumberFormat="1" applyFont="1" applyBorder="1" applyAlignment="1">
      <alignment horizontal="center" vertical="center" wrapText="1"/>
    </xf>
    <xf numFmtId="49" fontId="7" fillId="0" borderId="24" xfId="0" applyNumberFormat="1" applyFont="1" applyBorder="1" applyAlignment="1">
      <alignment horizontal="center" vertical="center"/>
    </xf>
    <xf numFmtId="38" fontId="6" fillId="0" borderId="24" xfId="7" applyFont="1" applyFill="1" applyBorder="1" applyAlignment="1" applyProtection="1">
      <alignment horizontal="center" vertical="center" shrinkToFit="1"/>
      <protection locked="0"/>
    </xf>
    <xf numFmtId="189" fontId="6" fillId="0" borderId="69" xfId="0" applyNumberFormat="1" applyFont="1" applyBorder="1" applyAlignment="1" applyProtection="1">
      <alignment horizontal="center" vertical="center" shrinkToFit="1"/>
      <protection locked="0"/>
    </xf>
    <xf numFmtId="189" fontId="6" fillId="0" borderId="64" xfId="0" applyNumberFormat="1" applyFont="1" applyBorder="1" applyAlignment="1" applyProtection="1">
      <alignment horizontal="center" vertical="center" shrinkToFit="1"/>
      <protection locked="0"/>
    </xf>
    <xf numFmtId="189" fontId="6" fillId="0" borderId="67" xfId="0" applyNumberFormat="1" applyFont="1" applyBorder="1" applyAlignment="1" applyProtection="1">
      <alignment horizontal="center" vertical="center" shrinkToFit="1"/>
      <protection locked="0"/>
    </xf>
    <xf numFmtId="0" fontId="15" fillId="0" borderId="52" xfId="0" applyFont="1" applyBorder="1" applyAlignment="1">
      <alignment horizontal="center" vertical="center"/>
    </xf>
    <xf numFmtId="0" fontId="15" fillId="0" borderId="57"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6" fillId="0" borderId="52"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0" xfId="0" applyFont="1" applyAlignment="1">
      <alignment horizontal="center" vertical="center" textRotation="255"/>
    </xf>
    <xf numFmtId="0" fontId="6" fillId="0" borderId="50"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34" xfId="0" applyFont="1" applyBorder="1" applyAlignment="1" applyProtection="1">
      <alignment horizontal="left" vertical="center" shrinkToFit="1"/>
      <protection locked="0"/>
    </xf>
    <xf numFmtId="0" fontId="6" fillId="0" borderId="24" xfId="0" applyFont="1" applyBorder="1" applyAlignment="1" applyProtection="1">
      <alignment horizontal="left" vertical="center" shrinkToFit="1"/>
      <protection locked="0"/>
    </xf>
    <xf numFmtId="0" fontId="6" fillId="0" borderId="34" xfId="0" applyFont="1" applyBorder="1" applyAlignment="1" applyProtection="1">
      <alignment horizontal="center" vertical="center" shrinkToFit="1"/>
      <protection locked="0"/>
    </xf>
    <xf numFmtId="58" fontId="6" fillId="0" borderId="24" xfId="0" applyNumberFormat="1" applyFont="1" applyBorder="1" applyAlignment="1" applyProtection="1">
      <alignment horizontal="center" vertical="center" shrinkToFit="1"/>
      <protection locked="0"/>
    </xf>
    <xf numFmtId="58" fontId="6" fillId="0" borderId="46" xfId="0" applyNumberFormat="1" applyFont="1" applyBorder="1" applyAlignment="1" applyProtection="1">
      <alignment horizontal="center" vertical="center" shrinkToFit="1"/>
      <protection locked="0"/>
    </xf>
    <xf numFmtId="0" fontId="7" fillId="0" borderId="24"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6" fillId="0" borderId="25" xfId="0" applyFont="1" applyBorder="1" applyAlignment="1">
      <alignment horizontal="center" vertical="center" shrinkToFit="1"/>
    </xf>
    <xf numFmtId="176" fontId="34" fillId="0" borderId="65" xfId="0" applyNumberFormat="1" applyFont="1" applyBorder="1" applyAlignment="1">
      <alignment vertical="center"/>
    </xf>
    <xf numFmtId="176" fontId="34" fillId="0" borderId="71" xfId="0" applyNumberFormat="1" applyFont="1" applyBorder="1" applyAlignment="1">
      <alignment vertical="center"/>
    </xf>
    <xf numFmtId="0" fontId="34" fillId="0" borderId="71" xfId="0" applyFont="1" applyBorder="1" applyAlignment="1">
      <alignment vertical="center"/>
    </xf>
    <xf numFmtId="0" fontId="34" fillId="0" borderId="93" xfId="0" applyFont="1" applyBorder="1" applyAlignment="1">
      <alignment vertical="center"/>
    </xf>
    <xf numFmtId="0" fontId="7" fillId="0" borderId="40" xfId="0" applyFont="1" applyBorder="1" applyAlignment="1">
      <alignment vertical="center"/>
    </xf>
    <xf numFmtId="0" fontId="7" fillId="0" borderId="27" xfId="0" applyFont="1" applyBorder="1" applyAlignment="1">
      <alignment vertical="center"/>
    </xf>
    <xf numFmtId="0" fontId="7" fillId="0" borderId="41" xfId="0" applyFont="1" applyBorder="1" applyAlignment="1">
      <alignment vertical="center"/>
    </xf>
    <xf numFmtId="0" fontId="7" fillId="0" borderId="28" xfId="0" applyFont="1" applyBorder="1" applyAlignment="1">
      <alignment vertical="center"/>
    </xf>
    <xf numFmtId="38" fontId="7" fillId="0" borderId="97" xfId="0" applyNumberFormat="1" applyFont="1" applyBorder="1" applyAlignment="1">
      <alignment vertical="center"/>
    </xf>
    <xf numFmtId="38" fontId="7" fillId="0" borderId="29" xfId="0" applyNumberFormat="1" applyFont="1" applyBorder="1" applyAlignment="1">
      <alignment vertical="center"/>
    </xf>
    <xf numFmtId="0" fontId="7" fillId="0" borderId="31" xfId="0" applyFont="1" applyBorder="1" applyAlignment="1">
      <alignment vertical="center"/>
    </xf>
    <xf numFmtId="0" fontId="7" fillId="0" borderId="16" xfId="0" applyFont="1" applyBorder="1" applyAlignment="1">
      <alignment vertical="center"/>
    </xf>
    <xf numFmtId="0" fontId="7" fillId="0" borderId="96" xfId="0" applyFont="1" applyBorder="1" applyAlignment="1">
      <alignment vertical="center"/>
    </xf>
    <xf numFmtId="0" fontId="7" fillId="0" borderId="11" xfId="0" applyFont="1" applyBorder="1" applyAlignment="1">
      <alignment vertical="center"/>
    </xf>
    <xf numFmtId="38" fontId="7" fillId="0" borderId="96" xfId="0" applyNumberFormat="1" applyFont="1" applyBorder="1" applyAlignment="1">
      <alignment vertical="center"/>
    </xf>
    <xf numFmtId="38" fontId="7" fillId="0" borderId="11" xfId="0" applyNumberFormat="1" applyFont="1" applyBorder="1" applyAlignment="1">
      <alignment vertical="center"/>
    </xf>
    <xf numFmtId="0" fontId="7" fillId="0" borderId="42" xfId="0" applyFont="1" applyBorder="1" applyAlignment="1">
      <alignment vertical="center"/>
    </xf>
    <xf numFmtId="0" fontId="7" fillId="0" borderId="0" xfId="0" applyFont="1" applyAlignment="1">
      <alignment vertical="center"/>
    </xf>
    <xf numFmtId="38" fontId="7" fillId="0" borderId="41" xfId="0" applyNumberFormat="1" applyFont="1" applyBorder="1" applyAlignment="1">
      <alignment vertical="center"/>
    </xf>
    <xf numFmtId="38" fontId="7" fillId="0" borderId="28" xfId="0" applyNumberFormat="1" applyFont="1" applyBorder="1" applyAlignment="1">
      <alignment vertical="center"/>
    </xf>
    <xf numFmtId="0" fontId="28" fillId="0" borderId="80" xfId="6" applyFont="1" applyBorder="1" applyAlignment="1">
      <alignment vertical="center"/>
    </xf>
    <xf numFmtId="0" fontId="28" fillId="0" borderId="86" xfId="6" applyFont="1" applyBorder="1" applyAlignment="1">
      <alignment vertical="center"/>
    </xf>
    <xf numFmtId="49" fontId="28" fillId="0" borderId="26" xfId="6" applyNumberFormat="1" applyFont="1" applyBorder="1" applyAlignment="1">
      <alignment vertical="center"/>
    </xf>
    <xf numFmtId="0" fontId="6" fillId="0" borderId="14" xfId="0" applyFont="1" applyBorder="1" applyAlignment="1">
      <alignment vertical="center"/>
    </xf>
    <xf numFmtId="0" fontId="6" fillId="0" borderId="25" xfId="0" applyFont="1" applyBorder="1" applyAlignment="1">
      <alignment vertical="center"/>
    </xf>
    <xf numFmtId="0" fontId="6" fillId="0" borderId="68"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6" fillId="0" borderId="39" xfId="0" applyFont="1" applyBorder="1" applyAlignment="1">
      <alignment vertical="center"/>
    </xf>
  </cellXfs>
  <cellStyles count="9">
    <cellStyle name="パーセント 2" xfId="1" xr:uid="{00000000-0005-0000-0000-000000000000}"/>
    <cellStyle name="ハイパーリンク" xfId="8" builtinId="8"/>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49">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ont>
        <b val="0"/>
        <i val="0"/>
        <color theme="1"/>
      </font>
      <fill>
        <patternFill>
          <bgColor rgb="FFFFFFCC"/>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FFFFFF"/>
      <color rgb="FFFF33CC"/>
      <color rgb="FFFF9999"/>
      <color rgb="FFFF7C80"/>
      <color rgb="FF00FFFF"/>
      <color rgb="FFCC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D27"/>
  <sheetViews>
    <sheetView tabSelected="1" zoomScaleNormal="100" workbookViewId="0">
      <selection activeCell="E10" sqref="E10"/>
    </sheetView>
  </sheetViews>
  <sheetFormatPr defaultColWidth="9" defaultRowHeight="12.75"/>
  <cols>
    <col min="1" max="1" width="2" style="99" customWidth="1"/>
    <col min="2" max="2" width="7.7109375" style="99" customWidth="1"/>
    <col min="3" max="3" width="18.7109375" style="123" customWidth="1"/>
    <col min="4" max="4" width="72.140625" style="99" customWidth="1"/>
    <col min="5" max="16384" width="9" style="99"/>
  </cols>
  <sheetData>
    <row r="1" spans="1:4" ht="6.95" customHeight="1">
      <c r="A1" s="98"/>
      <c r="B1" s="98"/>
      <c r="C1" s="168"/>
    </row>
    <row r="2" spans="1:4" ht="18.75">
      <c r="A2" s="98"/>
      <c r="B2" s="169" t="s">
        <v>0</v>
      </c>
      <c r="C2" s="170"/>
    </row>
    <row r="3" spans="1:4" ht="6.95" customHeight="1">
      <c r="A3" s="98"/>
      <c r="B3" s="171"/>
      <c r="C3" s="170"/>
    </row>
    <row r="4" spans="1:4" ht="19.5" customHeight="1">
      <c r="A4" s="98"/>
      <c r="C4" s="176" t="s">
        <v>1</v>
      </c>
    </row>
    <row r="5" spans="1:4" ht="19.5" customHeight="1">
      <c r="A5" s="98"/>
      <c r="B5" s="172"/>
      <c r="C5" s="173" t="s">
        <v>2</v>
      </c>
    </row>
    <row r="6" spans="1:4" ht="5.85" customHeight="1">
      <c r="A6" s="98"/>
      <c r="B6" s="98"/>
      <c r="C6" s="170"/>
    </row>
    <row r="7" spans="1:4" ht="19.350000000000001" customHeight="1">
      <c r="A7" s="98"/>
      <c r="B7" s="129" t="s">
        <v>3</v>
      </c>
      <c r="C7" s="187" t="s">
        <v>4</v>
      </c>
      <c r="D7" s="187"/>
    </row>
    <row r="8" spans="1:4" ht="58.5" customHeight="1">
      <c r="A8" s="98"/>
      <c r="B8" s="174">
        <v>1</v>
      </c>
      <c r="C8" s="188" t="s">
        <v>5</v>
      </c>
      <c r="D8" s="188"/>
    </row>
    <row r="9" spans="1:4" ht="48" customHeight="1">
      <c r="A9" s="98"/>
      <c r="B9" s="174">
        <v>2</v>
      </c>
      <c r="C9" s="188" t="s">
        <v>6</v>
      </c>
      <c r="D9" s="188"/>
    </row>
    <row r="10" spans="1:4" ht="48" customHeight="1">
      <c r="A10" s="98"/>
      <c r="B10" s="174">
        <v>3</v>
      </c>
      <c r="C10" s="188" t="s">
        <v>7</v>
      </c>
      <c r="D10" s="188"/>
    </row>
    <row r="11" spans="1:4" ht="30.75" customHeight="1">
      <c r="A11" s="98"/>
      <c r="B11" s="192">
        <v>4</v>
      </c>
      <c r="C11" s="189" t="s">
        <v>8</v>
      </c>
      <c r="D11" s="190"/>
    </row>
    <row r="12" spans="1:4" ht="34.35" customHeight="1">
      <c r="A12" s="98"/>
      <c r="B12" s="193"/>
      <c r="C12" s="177" t="s">
        <v>9</v>
      </c>
      <c r="D12" s="178" t="s">
        <v>10</v>
      </c>
    </row>
    <row r="13" spans="1:4" ht="104.25" customHeight="1">
      <c r="A13" s="98"/>
      <c r="B13" s="174">
        <v>5</v>
      </c>
      <c r="C13" s="194" t="s">
        <v>11</v>
      </c>
      <c r="D13" s="194"/>
    </row>
    <row r="14" spans="1:4" ht="19.5" customHeight="1">
      <c r="D14" s="123"/>
    </row>
    <row r="15" spans="1:4" ht="19.350000000000001" customHeight="1">
      <c r="B15" s="126" t="s">
        <v>12</v>
      </c>
      <c r="C15" s="187" t="s">
        <v>13</v>
      </c>
      <c r="D15" s="187"/>
    </row>
    <row r="16" spans="1:4" ht="34.35" customHeight="1">
      <c r="B16" s="126">
        <v>1</v>
      </c>
      <c r="C16" s="191" t="s">
        <v>14</v>
      </c>
      <c r="D16" s="191"/>
    </row>
    <row r="17" spans="2:4" ht="34.35" customHeight="1">
      <c r="B17" s="126">
        <v>2</v>
      </c>
      <c r="C17" s="191" t="s">
        <v>15</v>
      </c>
      <c r="D17" s="191"/>
    </row>
    <row r="18" spans="2:4" ht="34.35" customHeight="1">
      <c r="B18" s="126">
        <v>3</v>
      </c>
      <c r="C18" s="191" t="s">
        <v>16</v>
      </c>
      <c r="D18" s="191"/>
    </row>
    <row r="19" spans="2:4">
      <c r="D19" s="123"/>
    </row>
    <row r="20" spans="2:4">
      <c r="D20" s="123"/>
    </row>
    <row r="21" spans="2:4">
      <c r="D21" s="123"/>
    </row>
    <row r="22" spans="2:4">
      <c r="D22" s="123"/>
    </row>
    <row r="23" spans="2:4">
      <c r="D23" s="123"/>
    </row>
    <row r="24" spans="2:4">
      <c r="D24" s="123"/>
    </row>
    <row r="25" spans="2:4">
      <c r="D25" s="123"/>
    </row>
    <row r="26" spans="2:4">
      <c r="D26" s="123"/>
    </row>
    <row r="27" spans="2:4">
      <c r="D27" s="123"/>
    </row>
  </sheetData>
  <sheetProtection sheet="1" objects="1" scenarios="1"/>
  <protectedRanges>
    <protectedRange sqref="D12" name="範囲1"/>
  </protectedRanges>
  <mergeCells count="11">
    <mergeCell ref="C15:D15"/>
    <mergeCell ref="C16:D16"/>
    <mergeCell ref="C17:D17"/>
    <mergeCell ref="C18:D18"/>
    <mergeCell ref="B11:B12"/>
    <mergeCell ref="C13:D13"/>
    <mergeCell ref="C7:D7"/>
    <mergeCell ref="C8:D8"/>
    <mergeCell ref="C9:D9"/>
    <mergeCell ref="C10:D10"/>
    <mergeCell ref="C11:D11"/>
  </mergeCells>
  <phoneticPr fontId="3" type="Hiragana"/>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D84D-866D-4C85-B5C5-A8B7140AB9DA}">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3</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_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116" priority="6">
      <formula>LEN(TRIM(A10))=0</formula>
    </cfRule>
  </conditionalFormatting>
  <conditionalFormatting sqref="N4:AE5">
    <cfRule type="containsBlanks" dxfId="115" priority="8">
      <formula>LEN(TRIM(N4))=0</formula>
    </cfRule>
  </conditionalFormatting>
  <conditionalFormatting sqref="Y18:AD18">
    <cfRule type="containsBlanks" dxfId="114" priority="4">
      <formula>LEN(TRIM(Y18))=0</formula>
    </cfRule>
  </conditionalFormatting>
  <conditionalFormatting sqref="Y21:AD21">
    <cfRule type="containsBlanks" dxfId="113" priority="2">
      <formula>LEN(TRIM(Y21))=0</formula>
    </cfRule>
  </conditionalFormatting>
  <conditionalFormatting sqref="Y24:AD24">
    <cfRule type="containsBlanks" dxfId="112" priority="3">
      <formula>LEN(TRIM(Y24))=0</formula>
    </cfRule>
  </conditionalFormatting>
  <conditionalFormatting sqref="Y27:AD27">
    <cfRule type="containsBlanks" dxfId="111" priority="1">
      <formula>LEN(TRIM(Y27))=0</formula>
    </cfRule>
  </conditionalFormatting>
  <conditionalFormatting sqref="AH5:AI5">
    <cfRule type="containsBlanks" dxfId="110" priority="7">
      <formula>LEN(TRIM(AH5))=0</formula>
    </cfRule>
  </conditionalFormatting>
  <conditionalFormatting sqref="AK4 N7">
    <cfRule type="containsBlanks" dxfId="109" priority="9">
      <formula>LEN(TRIM(N4))=0</formula>
    </cfRule>
  </conditionalFormatting>
  <conditionalFormatting sqref="AM5:AN5">
    <cfRule type="containsBlanks" dxfId="108" priority="5">
      <formula>LEN(TRIM(AM5))=0</formula>
    </cfRule>
  </conditionalFormatting>
  <dataValidations count="5">
    <dataValidation imeMode="halfAlpha" allowBlank="1" showInputMessage="1" showErrorMessage="1" sqref="AO5 AJ5" xr:uid="{F1FB88BE-8A3D-456D-A993-093F26F50027}"/>
    <dataValidation imeMode="disabled" allowBlank="1" showInputMessage="1" showErrorMessage="1" sqref="AM5:AN5 AH5:AI5 Y6" xr:uid="{7719D4D3-6B1A-4AC7-8845-0D0FA77444B2}"/>
    <dataValidation type="list" allowBlank="1" showInputMessage="1" showErrorMessage="1" sqref="Y24:AD24 Y27:AD27 Y21:AD21" xr:uid="{38B2971A-E81A-40D9-97F3-DED8E9086392}">
      <formula1>"12,11,10,9,8,7,6,5,4,3,2,1"</formula1>
    </dataValidation>
    <dataValidation type="date" allowBlank="1" showInputMessage="1" showErrorMessage="1" sqref="AK4:AP4" xr:uid="{A2CD2EFE-07A7-44D1-AEA2-78C1A2A0B46E}">
      <formula1>92</formula1>
      <formula2>45747</formula2>
    </dataValidation>
    <dataValidation type="list" allowBlank="1" showInputMessage="1" showErrorMessage="1" sqref="N5:AE5" xr:uid="{C4980FCE-4773-4176-B9B0-D88984AA4CD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F26F-75E4-422F-AD99-4ACDE3401D6E}">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4</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107" priority="6">
      <formula>LEN(TRIM(A10))=0</formula>
    </cfRule>
  </conditionalFormatting>
  <conditionalFormatting sqref="N4:AE5">
    <cfRule type="containsBlanks" dxfId="106" priority="8">
      <formula>LEN(TRIM(N4))=0</formula>
    </cfRule>
  </conditionalFormatting>
  <conditionalFormatting sqref="Y18:AD18">
    <cfRule type="containsBlanks" dxfId="105" priority="4">
      <formula>LEN(TRIM(Y18))=0</formula>
    </cfRule>
  </conditionalFormatting>
  <conditionalFormatting sqref="Y21:AD21">
    <cfRule type="containsBlanks" dxfId="104" priority="2">
      <formula>LEN(TRIM(Y21))=0</formula>
    </cfRule>
  </conditionalFormatting>
  <conditionalFormatting sqref="Y24:AD24">
    <cfRule type="containsBlanks" dxfId="103" priority="3">
      <formula>LEN(TRIM(Y24))=0</formula>
    </cfRule>
  </conditionalFormatting>
  <conditionalFormatting sqref="Y27:AD27">
    <cfRule type="containsBlanks" dxfId="102" priority="1">
      <formula>LEN(TRIM(Y27))=0</formula>
    </cfRule>
  </conditionalFormatting>
  <conditionalFormatting sqref="AH5:AI5">
    <cfRule type="containsBlanks" dxfId="101" priority="7">
      <formula>LEN(TRIM(AH5))=0</formula>
    </cfRule>
  </conditionalFormatting>
  <conditionalFormatting sqref="AK4 N7">
    <cfRule type="containsBlanks" dxfId="100" priority="9">
      <formula>LEN(TRIM(N4))=0</formula>
    </cfRule>
  </conditionalFormatting>
  <conditionalFormatting sqref="AM5:AN5">
    <cfRule type="containsBlanks" dxfId="99" priority="5">
      <formula>LEN(TRIM(AM5))=0</formula>
    </cfRule>
  </conditionalFormatting>
  <dataValidations count="5">
    <dataValidation type="list" allowBlank="1" showInputMessage="1" showErrorMessage="1" sqref="N5:AE5" xr:uid="{DF185359-E4A4-48AC-9138-2D77318B6FB3}">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23597D56-ED35-4629-96B2-4FC53ED0F597}">
      <formula1>92</formula1>
      <formula2>45747</formula2>
    </dataValidation>
    <dataValidation type="list" allowBlank="1" showInputMessage="1" showErrorMessage="1" sqref="Y24:AD24 Y27:AD27 Y21:AD21" xr:uid="{BC9ECE30-21D5-441B-B50C-B21E0F02AFF2}">
      <formula1>"12,11,10,9,8,7,6,5,4,3,2,1"</formula1>
    </dataValidation>
    <dataValidation imeMode="disabled" allowBlank="1" showInputMessage="1" showErrorMessage="1" sqref="AM5:AN5 AH5:AI5 Y6" xr:uid="{49693EE9-CDDC-4C34-BD08-2B936411056C}"/>
    <dataValidation imeMode="halfAlpha" allowBlank="1" showInputMessage="1" showErrorMessage="1" sqref="AO5 AJ5" xr:uid="{CB060BAB-F822-40A2-BDD2-B9A98A477277}"/>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CA28-F90B-42F5-AC80-850678C3695D}">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5</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98" priority="6">
      <formula>LEN(TRIM(A10))=0</formula>
    </cfRule>
  </conditionalFormatting>
  <conditionalFormatting sqref="N4:AE5">
    <cfRule type="containsBlanks" dxfId="97" priority="8">
      <formula>LEN(TRIM(N4))=0</formula>
    </cfRule>
  </conditionalFormatting>
  <conditionalFormatting sqref="Y18:AD18">
    <cfRule type="containsBlanks" dxfId="96" priority="4">
      <formula>LEN(TRIM(Y18))=0</formula>
    </cfRule>
  </conditionalFormatting>
  <conditionalFormatting sqref="Y21:AD21">
    <cfRule type="containsBlanks" dxfId="95" priority="2">
      <formula>LEN(TRIM(Y21))=0</formula>
    </cfRule>
  </conditionalFormatting>
  <conditionalFormatting sqref="Y24:AD24">
    <cfRule type="containsBlanks" dxfId="94" priority="3">
      <formula>LEN(TRIM(Y24))=0</formula>
    </cfRule>
  </conditionalFormatting>
  <conditionalFormatting sqref="Y27:AD27">
    <cfRule type="containsBlanks" dxfId="93" priority="1">
      <formula>LEN(TRIM(Y27))=0</formula>
    </cfRule>
  </conditionalFormatting>
  <conditionalFormatting sqref="AH5:AI5">
    <cfRule type="containsBlanks" dxfId="92" priority="7">
      <formula>LEN(TRIM(AH5))=0</formula>
    </cfRule>
  </conditionalFormatting>
  <conditionalFormatting sqref="AK4 N7">
    <cfRule type="containsBlanks" dxfId="91" priority="9">
      <formula>LEN(TRIM(N4))=0</formula>
    </cfRule>
  </conditionalFormatting>
  <conditionalFormatting sqref="AM5:AN5">
    <cfRule type="containsBlanks" dxfId="90" priority="5">
      <formula>LEN(TRIM(AM5))=0</formula>
    </cfRule>
  </conditionalFormatting>
  <dataValidations count="5">
    <dataValidation imeMode="halfAlpha" allowBlank="1" showInputMessage="1" showErrorMessage="1" sqref="AO5 AJ5" xr:uid="{97AE8C2C-1EA0-4245-BEA6-46F097BF2FB5}"/>
    <dataValidation imeMode="disabled" allowBlank="1" showInputMessage="1" showErrorMessage="1" sqref="AM5:AN5 AH5:AI5 Y6" xr:uid="{F41110B4-349F-4B7A-940B-2638D65EB177}"/>
    <dataValidation type="list" allowBlank="1" showInputMessage="1" showErrorMessage="1" sqref="Y24:AD24 Y27:AD27 Y21:AD21" xr:uid="{0A34E452-2BAD-4E1E-B5B2-48E7D6929B6C}">
      <formula1>"12,11,10,9,8,7,6,5,4,3,2,1"</formula1>
    </dataValidation>
    <dataValidation type="date" allowBlank="1" showInputMessage="1" showErrorMessage="1" sqref="AK4:AP4" xr:uid="{E61A4001-A2A1-4EF2-A892-092BE26CA72E}">
      <formula1>92</formula1>
      <formula2>45747</formula2>
    </dataValidation>
    <dataValidation type="list" allowBlank="1" showInputMessage="1" showErrorMessage="1" sqref="N5:AE5" xr:uid="{62C62023-4D55-44FD-BF42-50A469B6BB2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B963-10D3-4145-817B-54ED7068779D}">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6</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89" priority="6">
      <formula>LEN(TRIM(A10))=0</formula>
    </cfRule>
  </conditionalFormatting>
  <conditionalFormatting sqref="N4:AE5">
    <cfRule type="containsBlanks" dxfId="88" priority="8">
      <formula>LEN(TRIM(N4))=0</formula>
    </cfRule>
  </conditionalFormatting>
  <conditionalFormatting sqref="Y18:AD18">
    <cfRule type="containsBlanks" dxfId="87" priority="4">
      <formula>LEN(TRIM(Y18))=0</formula>
    </cfRule>
  </conditionalFormatting>
  <conditionalFormatting sqref="Y21:AD21">
    <cfRule type="containsBlanks" dxfId="86" priority="2">
      <formula>LEN(TRIM(Y21))=0</formula>
    </cfRule>
  </conditionalFormatting>
  <conditionalFormatting sqref="Y24:AD24">
    <cfRule type="containsBlanks" dxfId="85" priority="3">
      <formula>LEN(TRIM(Y24))=0</formula>
    </cfRule>
  </conditionalFormatting>
  <conditionalFormatting sqref="Y27:AD27">
    <cfRule type="containsBlanks" dxfId="84" priority="1">
      <formula>LEN(TRIM(Y27))=0</formula>
    </cfRule>
  </conditionalFormatting>
  <conditionalFormatting sqref="AH5:AI5">
    <cfRule type="containsBlanks" dxfId="83" priority="7">
      <formula>LEN(TRIM(AH5))=0</formula>
    </cfRule>
  </conditionalFormatting>
  <conditionalFormatting sqref="AK4 N7">
    <cfRule type="containsBlanks" dxfId="82" priority="9">
      <formula>LEN(TRIM(N4))=0</formula>
    </cfRule>
  </conditionalFormatting>
  <conditionalFormatting sqref="AM5:AN5">
    <cfRule type="containsBlanks" dxfId="81" priority="5">
      <formula>LEN(TRIM(AM5))=0</formula>
    </cfRule>
  </conditionalFormatting>
  <dataValidations count="5">
    <dataValidation imeMode="halfAlpha" allowBlank="1" showInputMessage="1" showErrorMessage="1" sqref="AO5 AJ5" xr:uid="{F2BE835F-FE6F-4A3C-8531-18A0510377D7}"/>
    <dataValidation imeMode="disabled" allowBlank="1" showInputMessage="1" showErrorMessage="1" sqref="AM5:AN5 AH5:AI5 Y6" xr:uid="{BBC24426-9DC5-4207-9055-BA1F6A2B4EB6}"/>
    <dataValidation type="list" allowBlank="1" showInputMessage="1" showErrorMessage="1" sqref="Y24:AD24 Y27:AD27 Y21:AD21" xr:uid="{7DFE2141-169D-4965-B8A9-7FE5E3F53504}">
      <formula1>"12,11,10,9,8,7,6,5,4,3,2,1"</formula1>
    </dataValidation>
    <dataValidation type="date" allowBlank="1" showInputMessage="1" showErrorMessage="1" sqref="AK4:AP4" xr:uid="{770F8BCE-C265-4414-B1B6-673B490F3DEF}">
      <formula1>92</formula1>
      <formula2>45747</formula2>
    </dataValidation>
    <dataValidation type="list" allowBlank="1" showInputMessage="1" showErrorMessage="1" sqref="N5:AE5" xr:uid="{84F6A8E0-5B7F-4875-A737-A14C637D7B57}">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5579-38A5-4222-A38E-C7FD2B52FEB8}">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7</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80" priority="6">
      <formula>LEN(TRIM(A10))=0</formula>
    </cfRule>
  </conditionalFormatting>
  <conditionalFormatting sqref="N4:AE5">
    <cfRule type="containsBlanks" dxfId="79" priority="8">
      <formula>LEN(TRIM(N4))=0</formula>
    </cfRule>
  </conditionalFormatting>
  <conditionalFormatting sqref="Y18:AD18">
    <cfRule type="containsBlanks" dxfId="78" priority="4">
      <formula>LEN(TRIM(Y18))=0</formula>
    </cfRule>
  </conditionalFormatting>
  <conditionalFormatting sqref="Y21:AD21">
    <cfRule type="containsBlanks" dxfId="77" priority="2">
      <formula>LEN(TRIM(Y21))=0</formula>
    </cfRule>
  </conditionalFormatting>
  <conditionalFormatting sqref="Y24:AD24">
    <cfRule type="containsBlanks" dxfId="76" priority="3">
      <formula>LEN(TRIM(Y24))=0</formula>
    </cfRule>
  </conditionalFormatting>
  <conditionalFormatting sqref="Y27:AD27">
    <cfRule type="containsBlanks" dxfId="75" priority="1">
      <formula>LEN(TRIM(Y27))=0</formula>
    </cfRule>
  </conditionalFormatting>
  <conditionalFormatting sqref="AH5:AI5">
    <cfRule type="containsBlanks" dxfId="74" priority="7">
      <formula>LEN(TRIM(AH5))=0</formula>
    </cfRule>
  </conditionalFormatting>
  <conditionalFormatting sqref="AK4 N7">
    <cfRule type="containsBlanks" dxfId="73" priority="9">
      <formula>LEN(TRIM(N4))=0</formula>
    </cfRule>
  </conditionalFormatting>
  <conditionalFormatting sqref="AM5:AN5">
    <cfRule type="containsBlanks" dxfId="72" priority="5">
      <formula>LEN(TRIM(AM5))=0</formula>
    </cfRule>
  </conditionalFormatting>
  <dataValidations count="5">
    <dataValidation type="list" allowBlank="1" showInputMessage="1" showErrorMessage="1" sqref="N5:AE5" xr:uid="{C025FA97-F97C-49A4-8826-5BD20FE73C49}">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D10FB039-DD65-45F1-B0FC-4626505E28EA}">
      <formula1>92</formula1>
      <formula2>45747</formula2>
    </dataValidation>
    <dataValidation type="list" allowBlank="1" showInputMessage="1" showErrorMessage="1" sqref="Y24:AD24 Y27:AD27 Y21:AD21" xr:uid="{9D1CDD61-06F3-44BC-8DFF-7066178AE9E1}">
      <formula1>"12,11,10,9,8,7,6,5,4,3,2,1"</formula1>
    </dataValidation>
    <dataValidation imeMode="disabled" allowBlank="1" showInputMessage="1" showErrorMessage="1" sqref="AM5:AN5 AH5:AI5 Y6" xr:uid="{39444FCD-B80F-48F8-94F6-6F8AB65D8C75}"/>
    <dataValidation imeMode="halfAlpha" allowBlank="1" showInputMessage="1" showErrorMessage="1" sqref="AO5 AJ5" xr:uid="{946BA080-CB30-4E98-AD64-7574277B6B92}"/>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AFA9-857B-413D-A864-D119CA8AFC83}">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8</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71" priority="6">
      <formula>LEN(TRIM(A10))=0</formula>
    </cfRule>
  </conditionalFormatting>
  <conditionalFormatting sqref="N4:AE5">
    <cfRule type="containsBlanks" dxfId="70" priority="8">
      <formula>LEN(TRIM(N4))=0</formula>
    </cfRule>
  </conditionalFormatting>
  <conditionalFormatting sqref="Y18:AD18">
    <cfRule type="containsBlanks" dxfId="69" priority="4">
      <formula>LEN(TRIM(Y18))=0</formula>
    </cfRule>
  </conditionalFormatting>
  <conditionalFormatting sqref="Y21:AD21">
    <cfRule type="containsBlanks" dxfId="68" priority="2">
      <formula>LEN(TRIM(Y21))=0</formula>
    </cfRule>
  </conditionalFormatting>
  <conditionalFormatting sqref="Y24:AD24">
    <cfRule type="containsBlanks" dxfId="67" priority="3">
      <formula>LEN(TRIM(Y24))=0</formula>
    </cfRule>
  </conditionalFormatting>
  <conditionalFormatting sqref="Y27:AD27">
    <cfRule type="containsBlanks" dxfId="66" priority="1">
      <formula>LEN(TRIM(Y27))=0</formula>
    </cfRule>
  </conditionalFormatting>
  <conditionalFormatting sqref="AH5:AI5">
    <cfRule type="containsBlanks" dxfId="65" priority="7">
      <formula>LEN(TRIM(AH5))=0</formula>
    </cfRule>
  </conditionalFormatting>
  <conditionalFormatting sqref="AK4 N7">
    <cfRule type="containsBlanks" dxfId="64" priority="9">
      <formula>LEN(TRIM(N4))=0</formula>
    </cfRule>
  </conditionalFormatting>
  <conditionalFormatting sqref="AM5:AN5">
    <cfRule type="containsBlanks" dxfId="63" priority="5">
      <formula>LEN(TRIM(AM5))=0</formula>
    </cfRule>
  </conditionalFormatting>
  <dataValidations count="5">
    <dataValidation type="list" allowBlank="1" showInputMessage="1" showErrorMessage="1" sqref="N5:AE5" xr:uid="{DD11B9F9-50BD-41CD-90D1-71AEE9D6A524}">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ED8881A4-82FA-4A13-814B-E432A654EB71}">
      <formula1>92</formula1>
      <formula2>45747</formula2>
    </dataValidation>
    <dataValidation type="list" allowBlank="1" showInputMessage="1" showErrorMessage="1" sqref="Y24:AD24 Y27:AD27 Y21:AD21" xr:uid="{B1ACCE7A-3963-4467-AA1E-17AE94488B9F}">
      <formula1>"12,11,10,9,8,7,6,5,4,3,2,1"</formula1>
    </dataValidation>
    <dataValidation imeMode="disabled" allowBlank="1" showInputMessage="1" showErrorMessage="1" sqref="AM5:AN5 AH5:AI5 Y6" xr:uid="{7532B7CB-1F20-4097-A04A-23B33AEB4AF5}"/>
    <dataValidation imeMode="halfAlpha" allowBlank="1" showInputMessage="1" showErrorMessage="1" sqref="AO5 AJ5" xr:uid="{18760054-8129-4F0E-BDF9-FEA86D5C8457}"/>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A977-4174-4872-9D1E-2C1AD3527C5B}">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9</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62" priority="6">
      <formula>LEN(TRIM(A10))=0</formula>
    </cfRule>
  </conditionalFormatting>
  <conditionalFormatting sqref="N4:AE5">
    <cfRule type="containsBlanks" dxfId="61" priority="8">
      <formula>LEN(TRIM(N4))=0</formula>
    </cfRule>
  </conditionalFormatting>
  <conditionalFormatting sqref="Y18:AD18">
    <cfRule type="containsBlanks" dxfId="60" priority="4">
      <formula>LEN(TRIM(Y18))=0</formula>
    </cfRule>
  </conditionalFormatting>
  <conditionalFormatting sqref="Y21:AD21">
    <cfRule type="containsBlanks" dxfId="59" priority="2">
      <formula>LEN(TRIM(Y21))=0</formula>
    </cfRule>
  </conditionalFormatting>
  <conditionalFormatting sqref="Y24:AD24">
    <cfRule type="containsBlanks" dxfId="58" priority="3">
      <formula>LEN(TRIM(Y24))=0</formula>
    </cfRule>
  </conditionalFormatting>
  <conditionalFormatting sqref="Y27:AD27">
    <cfRule type="containsBlanks" dxfId="57" priority="1">
      <formula>LEN(TRIM(Y27))=0</formula>
    </cfRule>
  </conditionalFormatting>
  <conditionalFormatting sqref="AH5:AI5">
    <cfRule type="containsBlanks" dxfId="56" priority="7">
      <formula>LEN(TRIM(AH5))=0</formula>
    </cfRule>
  </conditionalFormatting>
  <conditionalFormatting sqref="AK4 N7">
    <cfRule type="containsBlanks" dxfId="55" priority="9">
      <formula>LEN(TRIM(N4))=0</formula>
    </cfRule>
  </conditionalFormatting>
  <conditionalFormatting sqref="AM5:AN5">
    <cfRule type="containsBlanks" dxfId="54" priority="5">
      <formula>LEN(TRIM(AM5))=0</formula>
    </cfRule>
  </conditionalFormatting>
  <dataValidations count="5">
    <dataValidation imeMode="halfAlpha" allowBlank="1" showInputMessage="1" showErrorMessage="1" sqref="AO5 AJ5" xr:uid="{8860F96E-6064-4119-918D-4E3CAACCBE50}"/>
    <dataValidation imeMode="disabled" allowBlank="1" showInputMessage="1" showErrorMessage="1" sqref="AM5:AN5 AH5:AI5 Y6" xr:uid="{3F733B0F-7CE2-4A06-BF23-168863DB22A2}"/>
    <dataValidation type="list" allowBlank="1" showInputMessage="1" showErrorMessage="1" sqref="Y24:AD24 Y27:AD27 Y21:AD21" xr:uid="{767FF452-5FAD-4D00-9B5F-9C02A7B48A88}">
      <formula1>"12,11,10,9,8,7,6,5,4,3,2,1"</formula1>
    </dataValidation>
    <dataValidation type="date" allowBlank="1" showInputMessage="1" showErrorMessage="1" sqref="AK4:AP4" xr:uid="{AD267500-977C-4C62-B78A-A842A5C472C0}">
      <formula1>92</formula1>
      <formula2>45747</formula2>
    </dataValidation>
    <dataValidation type="list" allowBlank="1" showInputMessage="1" showErrorMessage="1" sqref="N5:AE5" xr:uid="{E4E54DEB-67E0-4643-B8EA-BDF1B2CCD809}">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7D083-C03C-4049-BCCB-1BCAB478758B}">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10</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53" priority="6">
      <formula>LEN(TRIM(A10))=0</formula>
    </cfRule>
  </conditionalFormatting>
  <conditionalFormatting sqref="N4:AE5">
    <cfRule type="containsBlanks" dxfId="52" priority="8">
      <formula>LEN(TRIM(N4))=0</formula>
    </cfRule>
  </conditionalFormatting>
  <conditionalFormatting sqref="Y18:AD18">
    <cfRule type="containsBlanks" dxfId="51" priority="4">
      <formula>LEN(TRIM(Y18))=0</formula>
    </cfRule>
  </conditionalFormatting>
  <conditionalFormatting sqref="Y21:AD21">
    <cfRule type="containsBlanks" dxfId="50" priority="2">
      <formula>LEN(TRIM(Y21))=0</formula>
    </cfRule>
  </conditionalFormatting>
  <conditionalFormatting sqref="Y24:AD24">
    <cfRule type="containsBlanks" dxfId="49" priority="3">
      <formula>LEN(TRIM(Y24))=0</formula>
    </cfRule>
  </conditionalFormatting>
  <conditionalFormatting sqref="Y27:AD27">
    <cfRule type="containsBlanks" dxfId="48" priority="1">
      <formula>LEN(TRIM(Y27))=0</formula>
    </cfRule>
  </conditionalFormatting>
  <conditionalFormatting sqref="AH5:AI5">
    <cfRule type="containsBlanks" dxfId="47" priority="7">
      <formula>LEN(TRIM(AH5))=0</formula>
    </cfRule>
  </conditionalFormatting>
  <conditionalFormatting sqref="AK4 N7">
    <cfRule type="containsBlanks" dxfId="46" priority="9">
      <formula>LEN(TRIM(N4))=0</formula>
    </cfRule>
  </conditionalFormatting>
  <conditionalFormatting sqref="AM5:AN5">
    <cfRule type="containsBlanks" dxfId="45" priority="5">
      <formula>LEN(TRIM(AM5))=0</formula>
    </cfRule>
  </conditionalFormatting>
  <dataValidations count="5">
    <dataValidation imeMode="halfAlpha" allowBlank="1" showInputMessage="1" showErrorMessage="1" sqref="AO5 AJ5" xr:uid="{D644C76D-F6D4-43DB-9604-8F84A5A488D5}"/>
    <dataValidation imeMode="disabled" allowBlank="1" showInputMessage="1" showErrorMessage="1" sqref="AM5:AN5 AH5:AI5 Y6" xr:uid="{015313F2-887D-469E-8EF0-A0F962F41593}"/>
    <dataValidation type="list" allowBlank="1" showInputMessage="1" showErrorMessage="1" sqref="Y24:AD24 Y27:AD27 Y21:AD21" xr:uid="{F451E8CE-93DE-48C2-9113-50B99E542EC6}">
      <formula1>"12,11,10,9,8,7,6,5,4,3,2,1"</formula1>
    </dataValidation>
    <dataValidation type="date" allowBlank="1" showInputMessage="1" showErrorMessage="1" sqref="AK4:AP4" xr:uid="{EA9EB59C-28DE-40CA-B341-F54334B6F398}">
      <formula1>92</formula1>
      <formula2>45747</formula2>
    </dataValidation>
    <dataValidation type="list" allowBlank="1" showInputMessage="1" showErrorMessage="1" sqref="N5:AE5" xr:uid="{59C1EB95-1155-4A7A-AD7A-3FB14860F924}">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F889A-3886-4C4D-A100-8799ED0BF60C}">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11</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44" priority="6">
      <formula>LEN(TRIM(A10))=0</formula>
    </cfRule>
  </conditionalFormatting>
  <conditionalFormatting sqref="N4:AE5">
    <cfRule type="containsBlanks" dxfId="43" priority="8">
      <formula>LEN(TRIM(N4))=0</formula>
    </cfRule>
  </conditionalFormatting>
  <conditionalFormatting sqref="Y18:AD18">
    <cfRule type="containsBlanks" dxfId="42" priority="4">
      <formula>LEN(TRIM(Y18))=0</formula>
    </cfRule>
  </conditionalFormatting>
  <conditionalFormatting sqref="Y21:AD21">
    <cfRule type="containsBlanks" dxfId="41" priority="2">
      <formula>LEN(TRIM(Y21))=0</formula>
    </cfRule>
  </conditionalFormatting>
  <conditionalFormatting sqref="Y24:AD24">
    <cfRule type="containsBlanks" dxfId="40" priority="3">
      <formula>LEN(TRIM(Y24))=0</formula>
    </cfRule>
  </conditionalFormatting>
  <conditionalFormatting sqref="Y27:AD27">
    <cfRule type="containsBlanks" dxfId="39" priority="1">
      <formula>LEN(TRIM(Y27))=0</formula>
    </cfRule>
  </conditionalFormatting>
  <conditionalFormatting sqref="AH5:AI5">
    <cfRule type="containsBlanks" dxfId="38" priority="7">
      <formula>LEN(TRIM(AH5))=0</formula>
    </cfRule>
  </conditionalFormatting>
  <conditionalFormatting sqref="AK4 N7">
    <cfRule type="containsBlanks" dxfId="37" priority="9">
      <formula>LEN(TRIM(N4))=0</formula>
    </cfRule>
  </conditionalFormatting>
  <conditionalFormatting sqref="AM5:AN5">
    <cfRule type="containsBlanks" dxfId="36" priority="5">
      <formula>LEN(TRIM(AM5))=0</formula>
    </cfRule>
  </conditionalFormatting>
  <dataValidations count="5">
    <dataValidation imeMode="halfAlpha" allowBlank="1" showInputMessage="1" showErrorMessage="1" sqref="AO5 AJ5" xr:uid="{F9E4EE4A-9344-481F-9B64-F6A8F7D393B6}"/>
    <dataValidation imeMode="disabled" allowBlank="1" showInputMessage="1" showErrorMessage="1" sqref="AM5:AN5 AH5:AI5 Y6" xr:uid="{25119E61-1A83-4804-B5C1-280063BB77FB}"/>
    <dataValidation type="list" allowBlank="1" showInputMessage="1" showErrorMessage="1" sqref="Y24:AD24 Y27:AD27 Y21:AD21" xr:uid="{E2405B96-0ABE-4D28-8E7C-5C4E8D906E86}">
      <formula1>"12,11,10,9,8,7,6,5,4,3,2,1"</formula1>
    </dataValidation>
    <dataValidation type="date" allowBlank="1" showInputMessage="1" showErrorMessage="1" sqref="AK4:AP4" xr:uid="{CEE35E8E-F314-452E-AAB1-9956072BFE63}">
      <formula1>92</formula1>
      <formula2>45747</formula2>
    </dataValidation>
    <dataValidation type="list" allowBlank="1" showInputMessage="1" showErrorMessage="1" sqref="N5:AE5" xr:uid="{DC258DCC-661F-478C-9A3E-C206BF3DC3C5}">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ABA8-8183-45A7-A691-DACE494349A3}">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12</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35" priority="6">
      <formula>LEN(TRIM(A10))=0</formula>
    </cfRule>
  </conditionalFormatting>
  <conditionalFormatting sqref="N4:AE5">
    <cfRule type="containsBlanks" dxfId="34" priority="8">
      <formula>LEN(TRIM(N4))=0</formula>
    </cfRule>
  </conditionalFormatting>
  <conditionalFormatting sqref="Y18:AD18">
    <cfRule type="containsBlanks" dxfId="33" priority="4">
      <formula>LEN(TRIM(Y18))=0</formula>
    </cfRule>
  </conditionalFormatting>
  <conditionalFormatting sqref="Y21:AD21">
    <cfRule type="containsBlanks" dxfId="32" priority="2">
      <formula>LEN(TRIM(Y21))=0</formula>
    </cfRule>
  </conditionalFormatting>
  <conditionalFormatting sqref="Y24:AD24">
    <cfRule type="containsBlanks" dxfId="31" priority="3">
      <formula>LEN(TRIM(Y24))=0</formula>
    </cfRule>
  </conditionalFormatting>
  <conditionalFormatting sqref="Y27:AD27">
    <cfRule type="containsBlanks" dxfId="30" priority="1">
      <formula>LEN(TRIM(Y27))=0</formula>
    </cfRule>
  </conditionalFormatting>
  <conditionalFormatting sqref="AH5:AI5">
    <cfRule type="containsBlanks" dxfId="29" priority="7">
      <formula>LEN(TRIM(AH5))=0</formula>
    </cfRule>
  </conditionalFormatting>
  <conditionalFormatting sqref="AK4 N7">
    <cfRule type="containsBlanks" dxfId="28" priority="9">
      <formula>LEN(TRIM(N4))=0</formula>
    </cfRule>
  </conditionalFormatting>
  <conditionalFormatting sqref="AM5:AN5">
    <cfRule type="containsBlanks" dxfId="27" priority="5">
      <formula>LEN(TRIM(AM5))=0</formula>
    </cfRule>
  </conditionalFormatting>
  <dataValidations count="5">
    <dataValidation imeMode="halfAlpha" allowBlank="1" showInputMessage="1" showErrorMessage="1" sqref="AO5 AJ5" xr:uid="{BD608785-3304-4686-9A3A-5B0552BAC168}"/>
    <dataValidation imeMode="disabled" allowBlank="1" showInputMessage="1" showErrorMessage="1" sqref="AM5:AN5 AH5:AI5 Y6" xr:uid="{255F14D0-3A77-469F-83BB-34AF1B881823}"/>
    <dataValidation type="list" allowBlank="1" showInputMessage="1" showErrorMessage="1" sqref="Y24:AD24 Y27:AD27 Y21:AD21" xr:uid="{12AB5187-A8BC-47F0-AA27-DDF0E491DBD8}">
      <formula1>"12,11,10,9,8,7,6,5,4,3,2,1"</formula1>
    </dataValidation>
    <dataValidation type="date" allowBlank="1" showInputMessage="1" showErrorMessage="1" sqref="AK4:AP4" xr:uid="{BBE93C19-CC1F-4693-94E7-A295E6577521}">
      <formula1>92</formula1>
      <formula2>45747</formula2>
    </dataValidation>
    <dataValidation type="list" allowBlank="1" showInputMessage="1" showErrorMessage="1" sqref="N5:AE5" xr:uid="{0A2AD406-A933-4D9C-9D23-170585617587}">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AC11-2A9A-40BE-B96C-9F7F7B50554C}">
  <sheetPr>
    <tabColor rgb="FFFFC000"/>
    <pageSetUpPr fitToPage="1"/>
  </sheetPr>
  <dimension ref="A1:BA28"/>
  <sheetViews>
    <sheetView view="pageBreakPreview" zoomScaleNormal="100" zoomScaleSheetLayoutView="100" workbookViewId="0">
      <pane ySplit="1" topLeftCell="A2" activePane="bottomLeft" state="frozen"/>
      <selection pane="bottomLeft" activeCell="E8" sqref="E8"/>
    </sheetView>
  </sheetViews>
  <sheetFormatPr defaultRowHeight="12.75"/>
  <cols>
    <col min="1" max="1" width="3" bestFit="1" customWidth="1"/>
    <col min="2" max="2" width="8.85546875" bestFit="1" customWidth="1"/>
    <col min="3" max="3" width="28.140625" customWidth="1"/>
    <col min="4" max="4" width="66.42578125" customWidth="1"/>
  </cols>
  <sheetData>
    <row r="1" spans="1:53">
      <c r="A1" s="40" t="s">
        <v>17</v>
      </c>
      <c r="B1" s="40" t="s">
        <v>18</v>
      </c>
      <c r="C1" s="40" t="s">
        <v>19</v>
      </c>
      <c r="D1" s="40" t="s">
        <v>20</v>
      </c>
      <c r="BA1" t="s">
        <v>21</v>
      </c>
    </row>
    <row r="2" spans="1:53" ht="25.35" customHeight="1">
      <c r="A2" s="40">
        <v>1</v>
      </c>
      <c r="B2" s="40" t="s">
        <v>22</v>
      </c>
      <c r="C2" s="40" t="s">
        <v>23</v>
      </c>
      <c r="D2" s="149"/>
      <c r="G2" s="97"/>
    </row>
    <row r="3" spans="1:53" ht="25.35" customHeight="1">
      <c r="A3" s="40">
        <v>2</v>
      </c>
      <c r="B3" s="40" t="s">
        <v>22</v>
      </c>
      <c r="C3" s="40" t="s">
        <v>24</v>
      </c>
      <c r="D3" s="149"/>
    </row>
    <row r="4" spans="1:53" ht="25.35" customHeight="1">
      <c r="A4" s="40">
        <v>3</v>
      </c>
      <c r="B4" s="40" t="s">
        <v>22</v>
      </c>
      <c r="C4" s="40" t="s">
        <v>25</v>
      </c>
      <c r="D4" s="149"/>
    </row>
    <row r="5" spans="1:53" ht="25.35" customHeight="1">
      <c r="A5" s="40">
        <v>4</v>
      </c>
      <c r="B5" s="40" t="s">
        <v>22</v>
      </c>
      <c r="C5" s="40" t="s">
        <v>26</v>
      </c>
      <c r="D5" s="149"/>
    </row>
    <row r="6" spans="1:53" ht="25.35" customHeight="1">
      <c r="A6" s="40">
        <v>5</v>
      </c>
      <c r="B6" s="40" t="s">
        <v>22</v>
      </c>
      <c r="C6" s="40" t="s">
        <v>27</v>
      </c>
      <c r="D6" s="150"/>
      <c r="E6" s="147" t="s">
        <v>28</v>
      </c>
    </row>
    <row r="7" spans="1:53" ht="25.35" customHeight="1">
      <c r="A7" s="40">
        <v>6</v>
      </c>
      <c r="B7" s="40" t="s">
        <v>22</v>
      </c>
      <c r="C7" s="40" t="s">
        <v>29</v>
      </c>
      <c r="D7" s="149"/>
      <c r="E7" t="s">
        <v>30</v>
      </c>
    </row>
    <row r="8" spans="1:53" ht="25.35" customHeight="1">
      <c r="A8" s="40">
        <v>7</v>
      </c>
      <c r="B8" s="40" t="s">
        <v>22</v>
      </c>
      <c r="C8" s="40" t="s">
        <v>31</v>
      </c>
      <c r="D8" s="149"/>
    </row>
    <row r="9" spans="1:53" ht="25.35" customHeight="1">
      <c r="A9" s="40">
        <v>8</v>
      </c>
      <c r="B9" s="40" t="s">
        <v>22</v>
      </c>
      <c r="C9" s="40" t="s">
        <v>32</v>
      </c>
      <c r="D9" s="149"/>
    </row>
    <row r="10" spans="1:53" ht="25.35" customHeight="1">
      <c r="A10" s="40">
        <v>9</v>
      </c>
      <c r="B10" s="40" t="s">
        <v>22</v>
      </c>
      <c r="C10" s="40" t="s">
        <v>33</v>
      </c>
      <c r="D10" s="149"/>
      <c r="E10" s="147" t="s">
        <v>28</v>
      </c>
    </row>
    <row r="11" spans="1:53" ht="25.35" customHeight="1">
      <c r="A11" s="40">
        <v>10</v>
      </c>
      <c r="B11" s="40" t="s">
        <v>22</v>
      </c>
      <c r="C11" s="40" t="s">
        <v>34</v>
      </c>
      <c r="D11" s="149"/>
    </row>
    <row r="12" spans="1:53" ht="25.35" customHeight="1">
      <c r="A12" s="40">
        <v>11</v>
      </c>
      <c r="B12" s="40" t="s">
        <v>22</v>
      </c>
      <c r="C12" s="40" t="s">
        <v>35</v>
      </c>
      <c r="D12" s="151"/>
      <c r="E12" t="s">
        <v>36</v>
      </c>
    </row>
    <row r="13" spans="1:53" ht="25.35" customHeight="1">
      <c r="A13" s="40">
        <v>12</v>
      </c>
      <c r="B13" s="40" t="s">
        <v>22</v>
      </c>
      <c r="C13" s="40" t="s">
        <v>37</v>
      </c>
      <c r="D13" s="151"/>
      <c r="E13" t="s">
        <v>38</v>
      </c>
    </row>
    <row r="14" spans="1:53" ht="25.35" customHeight="1">
      <c r="A14" s="40">
        <v>13</v>
      </c>
      <c r="B14" s="40" t="s">
        <v>22</v>
      </c>
      <c r="C14" s="40" t="s">
        <v>39</v>
      </c>
      <c r="D14" s="151"/>
      <c r="E14" t="s">
        <v>40</v>
      </c>
    </row>
    <row r="15" spans="1:53" ht="25.35" customHeight="1">
      <c r="A15" s="40">
        <v>14</v>
      </c>
      <c r="B15" s="40" t="s">
        <v>41</v>
      </c>
      <c r="C15" s="40" t="s">
        <v>42</v>
      </c>
      <c r="D15" s="158"/>
      <c r="E15" t="s">
        <v>43</v>
      </c>
    </row>
    <row r="16" spans="1:53" ht="25.35" customHeight="1">
      <c r="A16" s="40">
        <v>15</v>
      </c>
      <c r="B16" s="40" t="s">
        <v>41</v>
      </c>
      <c r="C16" s="40" t="s">
        <v>44</v>
      </c>
      <c r="D16" s="159"/>
      <c r="E16" t="s">
        <v>45</v>
      </c>
    </row>
    <row r="17" spans="1:5" ht="25.35" customHeight="1">
      <c r="A17" s="40">
        <v>16</v>
      </c>
      <c r="B17" s="40" t="s">
        <v>41</v>
      </c>
      <c r="C17" s="40" t="s">
        <v>46</v>
      </c>
      <c r="D17" s="149"/>
      <c r="E17" t="s">
        <v>47</v>
      </c>
    </row>
    <row r="18" spans="1:5" ht="25.35" customHeight="1">
      <c r="A18" s="40">
        <v>17</v>
      </c>
      <c r="B18" s="40" t="s">
        <v>41</v>
      </c>
      <c r="C18" s="40" t="s">
        <v>48</v>
      </c>
      <c r="D18" s="149"/>
      <c r="E18" t="s">
        <v>49</v>
      </c>
    </row>
    <row r="19" spans="1:5" ht="25.35" customHeight="1">
      <c r="A19" s="40">
        <v>18</v>
      </c>
      <c r="B19" s="40" t="s">
        <v>41</v>
      </c>
      <c r="C19" s="40" t="s">
        <v>50</v>
      </c>
      <c r="D19" s="149"/>
      <c r="E19" t="s">
        <v>51</v>
      </c>
    </row>
    <row r="20" spans="1:5" ht="25.35" customHeight="1">
      <c r="A20" s="40">
        <v>19</v>
      </c>
      <c r="B20" s="40" t="s">
        <v>41</v>
      </c>
      <c r="C20" s="40" t="s">
        <v>52</v>
      </c>
      <c r="D20" s="160"/>
      <c r="E20" t="s">
        <v>53</v>
      </c>
    </row>
    <row r="21" spans="1:5" ht="25.35" customHeight="1">
      <c r="A21" s="40">
        <v>20</v>
      </c>
      <c r="B21" s="40" t="s">
        <v>41</v>
      </c>
      <c r="C21" s="40" t="s">
        <v>54</v>
      </c>
      <c r="D21" s="149"/>
      <c r="E21" t="s">
        <v>55</v>
      </c>
    </row>
    <row r="22" spans="1:5" ht="25.35" customHeight="1">
      <c r="A22" s="40">
        <v>21</v>
      </c>
      <c r="B22" s="40" t="s">
        <v>41</v>
      </c>
      <c r="C22" s="40" t="s">
        <v>56</v>
      </c>
      <c r="D22" s="151"/>
      <c r="E22" t="s">
        <v>57</v>
      </c>
    </row>
    <row r="23" spans="1:5" ht="25.35" customHeight="1">
      <c r="A23" s="40">
        <v>22</v>
      </c>
      <c r="B23" s="40" t="s">
        <v>41</v>
      </c>
      <c r="C23" s="40" t="s">
        <v>58</v>
      </c>
      <c r="D23" s="151"/>
      <c r="E23" t="s">
        <v>38</v>
      </c>
    </row>
    <row r="24" spans="1:5" ht="25.35" customHeight="1">
      <c r="A24" s="40">
        <v>23</v>
      </c>
      <c r="B24" s="40" t="s">
        <v>41</v>
      </c>
      <c r="C24" s="40" t="s">
        <v>59</v>
      </c>
      <c r="D24" s="151"/>
      <c r="E24" t="s">
        <v>38</v>
      </c>
    </row>
    <row r="25" spans="1:5" ht="25.35" customHeight="1">
      <c r="A25" s="40">
        <v>24</v>
      </c>
      <c r="B25" s="40" t="s">
        <v>60</v>
      </c>
      <c r="C25" s="40" t="s">
        <v>61</v>
      </c>
      <c r="D25" s="151"/>
      <c r="E25" t="s">
        <v>62</v>
      </c>
    </row>
    <row r="26" spans="1:5" ht="25.35" customHeight="1">
      <c r="A26" s="40">
        <v>25</v>
      </c>
      <c r="B26" s="40" t="s">
        <v>60</v>
      </c>
      <c r="C26" s="40" t="s">
        <v>63</v>
      </c>
      <c r="D26" s="151"/>
      <c r="E26" t="s">
        <v>38</v>
      </c>
    </row>
    <row r="27" spans="1:5" ht="25.35" customHeight="1">
      <c r="A27" s="40">
        <v>26</v>
      </c>
      <c r="B27" s="40" t="s">
        <v>60</v>
      </c>
      <c r="C27" s="40" t="s">
        <v>64</v>
      </c>
      <c r="D27" s="151"/>
      <c r="E27" t="s">
        <v>38</v>
      </c>
    </row>
    <row r="28" spans="1:5" ht="25.35" customHeight="1">
      <c r="A28" s="40">
        <v>27</v>
      </c>
      <c r="B28" s="40" t="s">
        <v>60</v>
      </c>
      <c r="C28" s="40" t="s">
        <v>65</v>
      </c>
      <c r="D28" s="151"/>
      <c r="E28" t="s">
        <v>38</v>
      </c>
    </row>
  </sheetData>
  <protectedRanges>
    <protectedRange sqref="D1:AZ1048576" name="範囲1"/>
  </protectedRanges>
  <phoneticPr fontId="27"/>
  <dataValidations count="1">
    <dataValidation type="list" allowBlank="1" showInputMessage="1" showErrorMessage="1" sqref="D19" xr:uid="{0A27CD21-EAE1-4B35-B74E-A8A5CA266942}">
      <formula1>"普通,当座,貯蓄,その他"</formula1>
    </dataValidation>
  </dataValidations>
  <pageMargins left="0.7" right="0.7" top="0.75" bottom="0.75" header="0.3" footer="0.3"/>
  <pageSetup paperSize="9" scale="15"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4E41-DFF8-41C6-96C1-AA09855468D6}">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13</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26" priority="6">
      <formula>LEN(TRIM(A10))=0</formula>
    </cfRule>
  </conditionalFormatting>
  <conditionalFormatting sqref="N4:AE5">
    <cfRule type="containsBlanks" dxfId="25" priority="8">
      <formula>LEN(TRIM(N4))=0</formula>
    </cfRule>
  </conditionalFormatting>
  <conditionalFormatting sqref="Y18:AD18">
    <cfRule type="containsBlanks" dxfId="24" priority="4">
      <formula>LEN(TRIM(Y18))=0</formula>
    </cfRule>
  </conditionalFormatting>
  <conditionalFormatting sqref="Y21:AD21">
    <cfRule type="containsBlanks" dxfId="23" priority="2">
      <formula>LEN(TRIM(Y21))=0</formula>
    </cfRule>
  </conditionalFormatting>
  <conditionalFormatting sqref="Y24:AD24">
    <cfRule type="containsBlanks" dxfId="22" priority="3">
      <formula>LEN(TRIM(Y24))=0</formula>
    </cfRule>
  </conditionalFormatting>
  <conditionalFormatting sqref="Y27:AD27">
    <cfRule type="containsBlanks" dxfId="21" priority="1">
      <formula>LEN(TRIM(Y27))=0</formula>
    </cfRule>
  </conditionalFormatting>
  <conditionalFormatting sqref="AH5:AI5">
    <cfRule type="containsBlanks" dxfId="20" priority="7">
      <formula>LEN(TRIM(AH5))=0</formula>
    </cfRule>
  </conditionalFormatting>
  <conditionalFormatting sqref="AK4 N7">
    <cfRule type="containsBlanks" dxfId="19" priority="9">
      <formula>LEN(TRIM(N4))=0</formula>
    </cfRule>
  </conditionalFormatting>
  <conditionalFormatting sqref="AM5:AN5">
    <cfRule type="containsBlanks" dxfId="18" priority="5">
      <formula>LEN(TRIM(AM5))=0</formula>
    </cfRule>
  </conditionalFormatting>
  <dataValidations count="5">
    <dataValidation imeMode="halfAlpha" allowBlank="1" showInputMessage="1" showErrorMessage="1" sqref="AO5 AJ5" xr:uid="{44AD6FEB-A00C-48C1-B69A-B6647F1CCBFA}"/>
    <dataValidation imeMode="disabled" allowBlank="1" showInputMessage="1" showErrorMessage="1" sqref="AM5:AN5 AH5:AI5 Y6" xr:uid="{E5B3B2DD-A839-4A50-82A3-AF5FB3251E6F}"/>
    <dataValidation type="list" allowBlank="1" showInputMessage="1" showErrorMessage="1" sqref="Y24:AD24 Y27:AD27 Y21:AD21" xr:uid="{DD74D9B6-4AA1-43D4-8834-2094717C00D9}">
      <formula1>"12,11,10,9,8,7,6,5,4,3,2,1"</formula1>
    </dataValidation>
    <dataValidation type="date" allowBlank="1" showInputMessage="1" showErrorMessage="1" sqref="AK4:AP4" xr:uid="{FA4730DD-D753-4D60-BA0D-FC3FE8285E1D}">
      <formula1>92</formula1>
      <formula2>45747</formula2>
    </dataValidation>
    <dataValidation type="list" allowBlank="1" showInputMessage="1" showErrorMessage="1" sqref="N5:AE5" xr:uid="{94824E64-7A67-4AF2-B4D2-791FCC98CC42}">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22AD1-1CE6-4B72-9CC8-E0696A4F599C}">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14</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17" priority="6">
      <formula>LEN(TRIM(A10))=0</formula>
    </cfRule>
  </conditionalFormatting>
  <conditionalFormatting sqref="N4:AE5">
    <cfRule type="containsBlanks" dxfId="16" priority="8">
      <formula>LEN(TRIM(N4))=0</formula>
    </cfRule>
  </conditionalFormatting>
  <conditionalFormatting sqref="Y18:AD18">
    <cfRule type="containsBlanks" dxfId="15" priority="4">
      <formula>LEN(TRIM(Y18))=0</formula>
    </cfRule>
  </conditionalFormatting>
  <conditionalFormatting sqref="Y21:AD21">
    <cfRule type="containsBlanks" dxfId="14" priority="2">
      <formula>LEN(TRIM(Y21))=0</formula>
    </cfRule>
  </conditionalFormatting>
  <conditionalFormatting sqref="Y24:AD24">
    <cfRule type="containsBlanks" dxfId="13" priority="3">
      <formula>LEN(TRIM(Y24))=0</formula>
    </cfRule>
  </conditionalFormatting>
  <conditionalFormatting sqref="Y27:AD27">
    <cfRule type="containsBlanks" dxfId="12" priority="1">
      <formula>LEN(TRIM(Y27))=0</formula>
    </cfRule>
  </conditionalFormatting>
  <conditionalFormatting sqref="AH5:AI5">
    <cfRule type="containsBlanks" dxfId="11" priority="7">
      <formula>LEN(TRIM(AH5))=0</formula>
    </cfRule>
  </conditionalFormatting>
  <conditionalFormatting sqref="AK4 N7">
    <cfRule type="containsBlanks" dxfId="10" priority="9">
      <formula>LEN(TRIM(N4))=0</formula>
    </cfRule>
  </conditionalFormatting>
  <conditionalFormatting sqref="AM5:AN5">
    <cfRule type="containsBlanks" dxfId="9" priority="5">
      <formula>LEN(TRIM(AM5))=0</formula>
    </cfRule>
  </conditionalFormatting>
  <dataValidations count="5">
    <dataValidation imeMode="halfAlpha" allowBlank="1" showInputMessage="1" showErrorMessage="1" sqref="AO5 AJ5" xr:uid="{F89CB5EE-907F-4617-9A14-A01C1272CD49}"/>
    <dataValidation imeMode="disabled" allowBlank="1" showInputMessage="1" showErrorMessage="1" sqref="AM5:AN5 AH5:AI5 Y6" xr:uid="{2042CA39-EB2F-4870-AFA2-C8F4FCA0A424}"/>
    <dataValidation type="list" allowBlank="1" showInputMessage="1" showErrorMessage="1" sqref="Y24:AD24 Y27:AD27 Y21:AD21" xr:uid="{653260A1-5D9C-4D1E-80D7-271C657DE51F}">
      <formula1>"12,11,10,9,8,7,6,5,4,3,2,1"</formula1>
    </dataValidation>
    <dataValidation type="date" allowBlank="1" showInputMessage="1" showErrorMessage="1" sqref="AK4:AP4" xr:uid="{4422D489-5BB7-482F-9F03-EBA3A3AD1585}">
      <formula1>92</formula1>
      <formula2>45747</formula2>
    </dataValidation>
    <dataValidation type="list" allowBlank="1" showInputMessage="1" showErrorMessage="1" sqref="N5:AE5" xr:uid="{486DC07F-2BB3-439C-A21E-76BC93C2793D}">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E777-5376-46DD-9B3B-CEB0CC9718CA}">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15</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8" priority="6">
      <formula>LEN(TRIM(A10))=0</formula>
    </cfRule>
  </conditionalFormatting>
  <conditionalFormatting sqref="N4:AE5">
    <cfRule type="containsBlanks" dxfId="7" priority="8">
      <formula>LEN(TRIM(N4))=0</formula>
    </cfRule>
  </conditionalFormatting>
  <conditionalFormatting sqref="Y18:AD18">
    <cfRule type="containsBlanks" dxfId="6" priority="4">
      <formula>LEN(TRIM(Y18))=0</formula>
    </cfRule>
  </conditionalFormatting>
  <conditionalFormatting sqref="Y21:AD21">
    <cfRule type="containsBlanks" dxfId="5" priority="2">
      <formula>LEN(TRIM(Y21))=0</formula>
    </cfRule>
  </conditionalFormatting>
  <conditionalFormatting sqref="Y24:AD24">
    <cfRule type="containsBlanks" dxfId="4" priority="3">
      <formula>LEN(TRIM(Y24))=0</formula>
    </cfRule>
  </conditionalFormatting>
  <conditionalFormatting sqref="Y27:AD27">
    <cfRule type="containsBlanks" dxfId="3" priority="1">
      <formula>LEN(TRIM(Y27))=0</formula>
    </cfRule>
  </conditionalFormatting>
  <conditionalFormatting sqref="AH5:AI5">
    <cfRule type="containsBlanks" dxfId="2" priority="7">
      <formula>LEN(TRIM(AH5))=0</formula>
    </cfRule>
  </conditionalFormatting>
  <conditionalFormatting sqref="AK4 N7">
    <cfRule type="containsBlanks" dxfId="1" priority="9">
      <formula>LEN(TRIM(N4))=0</formula>
    </cfRule>
  </conditionalFormatting>
  <conditionalFormatting sqref="AM5:AN5">
    <cfRule type="containsBlanks" dxfId="0" priority="5">
      <formula>LEN(TRIM(AM5))=0</formula>
    </cfRule>
  </conditionalFormatting>
  <dataValidations count="5">
    <dataValidation type="list" allowBlank="1" showInputMessage="1" showErrorMessage="1" sqref="N5:AE5" xr:uid="{BBEA72FB-7C8D-470E-A28F-3261A871C35F}">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5DC1FF80-5FEF-4C3E-9025-D0E942991F52}">
      <formula1>92</formula1>
      <formula2>45747</formula2>
    </dataValidation>
    <dataValidation type="list" allowBlank="1" showInputMessage="1" showErrorMessage="1" sqref="Y24:AD24 Y27:AD27 Y21:AD21" xr:uid="{B4BE86A1-27DE-45B8-A81D-48650FD7EDFA}">
      <formula1>"12,11,10,9,8,7,6,5,4,3,2,1"</formula1>
    </dataValidation>
    <dataValidation imeMode="disabled" allowBlank="1" showInputMessage="1" showErrorMessage="1" sqref="AM5:AN5 AH5:AI5 Y6" xr:uid="{A0878EE4-510B-45F0-B092-94763B7C8DDD}"/>
    <dataValidation imeMode="halfAlpha" allowBlank="1" showInputMessage="1" showErrorMessage="1" sqref="AO5 AJ5" xr:uid="{ECCA45D2-D8D5-4E7B-8ADB-0584A1FF0483}"/>
  </dataValidations>
  <pageMargins left="0.59055118110236215" right="0.59055118110236215"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77A5-3B1C-4F08-BAFB-7A43DF020782}">
  <dimension ref="A1:HK2"/>
  <sheetViews>
    <sheetView workbookViewId="0">
      <selection activeCell="A3" sqref="A3"/>
    </sheetView>
  </sheetViews>
  <sheetFormatPr defaultRowHeight="12.75"/>
  <cols>
    <col min="36" max="38" width="9" style="90"/>
    <col min="42" max="42" width="9" style="90"/>
    <col min="54" max="54" width="9" style="90"/>
    <col min="66" max="66" width="9" style="90"/>
    <col min="78" max="78" width="9" style="90"/>
    <col min="90" max="90" width="9" style="90"/>
    <col min="102" max="102" width="9" style="90"/>
    <col min="114" max="114" width="9" style="90"/>
    <col min="126" max="126" width="9" style="90"/>
    <col min="138" max="138" width="9" style="90"/>
    <col min="150" max="150" width="9" style="90"/>
    <col min="162" max="162" width="9" style="90"/>
    <col min="174" max="174" width="9" style="90"/>
    <col min="186" max="186" width="9" style="90"/>
    <col min="198" max="198" width="9" style="90"/>
    <col min="210" max="210" width="9" style="90"/>
  </cols>
  <sheetData>
    <row r="1" spans="1:219">
      <c r="A1" t="s">
        <v>251</v>
      </c>
      <c r="B1" t="s">
        <v>252</v>
      </c>
      <c r="C1" t="s">
        <v>253</v>
      </c>
      <c r="D1" t="s">
        <v>254</v>
      </c>
      <c r="E1" t="s">
        <v>255</v>
      </c>
      <c r="F1" t="s">
        <v>256</v>
      </c>
      <c r="G1" t="s">
        <v>257</v>
      </c>
      <c r="H1" t="s">
        <v>258</v>
      </c>
      <c r="I1" s="134" t="s">
        <v>23</v>
      </c>
      <c r="J1" s="134" t="s">
        <v>24</v>
      </c>
      <c r="K1" s="134" t="s">
        <v>25</v>
      </c>
      <c r="L1" s="134" t="s">
        <v>26</v>
      </c>
      <c r="M1" s="134" t="s">
        <v>27</v>
      </c>
      <c r="N1" s="134" t="s">
        <v>29</v>
      </c>
      <c r="O1" s="134" t="s">
        <v>31</v>
      </c>
      <c r="P1" s="134" t="s">
        <v>32</v>
      </c>
      <c r="Q1" s="134" t="s">
        <v>33</v>
      </c>
      <c r="R1" s="134" t="s">
        <v>34</v>
      </c>
      <c r="S1" s="134" t="s">
        <v>35</v>
      </c>
      <c r="T1" s="134" t="s">
        <v>37</v>
      </c>
      <c r="U1" s="134" t="s">
        <v>39</v>
      </c>
      <c r="V1" s="134" t="s">
        <v>42</v>
      </c>
      <c r="W1" s="134" t="s">
        <v>44</v>
      </c>
      <c r="X1" s="134" t="s">
        <v>46</v>
      </c>
      <c r="Y1" s="134" t="s">
        <v>48</v>
      </c>
      <c r="Z1" s="134" t="s">
        <v>50</v>
      </c>
      <c r="AA1" s="134" t="s">
        <v>52</v>
      </c>
      <c r="AB1" s="134" t="s">
        <v>54</v>
      </c>
      <c r="AC1" s="134" t="s">
        <v>56</v>
      </c>
      <c r="AD1" s="134" t="s">
        <v>58</v>
      </c>
      <c r="AE1" s="134" t="s">
        <v>59</v>
      </c>
      <c r="AF1" s="134" t="s">
        <v>61</v>
      </c>
      <c r="AG1" s="134" t="s">
        <v>259</v>
      </c>
      <c r="AH1" s="134" t="s">
        <v>260</v>
      </c>
      <c r="AI1" s="134" t="s">
        <v>261</v>
      </c>
      <c r="AJ1" s="146" t="s">
        <v>262</v>
      </c>
      <c r="AK1" s="146" t="s">
        <v>263</v>
      </c>
      <c r="AL1" s="146" t="s">
        <v>264</v>
      </c>
      <c r="AM1" s="145" t="s">
        <v>265</v>
      </c>
      <c r="AN1" s="135" t="s">
        <v>69</v>
      </c>
      <c r="AO1" s="135" t="s">
        <v>70</v>
      </c>
      <c r="AP1" s="136" t="s">
        <v>71</v>
      </c>
      <c r="AQ1" s="135" t="s">
        <v>72</v>
      </c>
      <c r="AR1" s="135" t="s">
        <v>73</v>
      </c>
      <c r="AS1" s="135" t="s">
        <v>266</v>
      </c>
      <c r="AT1" s="135" t="s">
        <v>75</v>
      </c>
      <c r="AU1" s="135" t="s">
        <v>76</v>
      </c>
      <c r="AV1" s="135" t="s">
        <v>77</v>
      </c>
      <c r="AW1" s="135" t="s">
        <v>78</v>
      </c>
      <c r="AX1" s="135" t="s">
        <v>76</v>
      </c>
      <c r="AY1" s="135" t="s">
        <v>79</v>
      </c>
      <c r="AZ1" s="137" t="s">
        <v>69</v>
      </c>
      <c r="BA1" s="137" t="s">
        <v>70</v>
      </c>
      <c r="BB1" s="138" t="s">
        <v>71</v>
      </c>
      <c r="BC1" s="137" t="s">
        <v>72</v>
      </c>
      <c r="BD1" s="137" t="s">
        <v>73</v>
      </c>
      <c r="BE1" s="137" t="s">
        <v>266</v>
      </c>
      <c r="BF1" s="137" t="s">
        <v>75</v>
      </c>
      <c r="BG1" s="137" t="s">
        <v>76</v>
      </c>
      <c r="BH1" s="137" t="s">
        <v>77</v>
      </c>
      <c r="BI1" s="137" t="s">
        <v>78</v>
      </c>
      <c r="BJ1" s="137" t="s">
        <v>76</v>
      </c>
      <c r="BK1" s="137" t="s">
        <v>79</v>
      </c>
      <c r="BL1" s="139" t="s">
        <v>69</v>
      </c>
      <c r="BM1" s="139" t="s">
        <v>70</v>
      </c>
      <c r="BN1" s="140" t="s">
        <v>71</v>
      </c>
      <c r="BO1" s="139" t="s">
        <v>72</v>
      </c>
      <c r="BP1" s="139" t="s">
        <v>73</v>
      </c>
      <c r="BQ1" s="139" t="s">
        <v>266</v>
      </c>
      <c r="BR1" s="139" t="s">
        <v>75</v>
      </c>
      <c r="BS1" s="139" t="s">
        <v>76</v>
      </c>
      <c r="BT1" s="139" t="s">
        <v>77</v>
      </c>
      <c r="BU1" s="139" t="s">
        <v>78</v>
      </c>
      <c r="BV1" s="139" t="s">
        <v>76</v>
      </c>
      <c r="BW1" s="139" t="s">
        <v>79</v>
      </c>
      <c r="BX1" s="141" t="s">
        <v>69</v>
      </c>
      <c r="BY1" s="141" t="s">
        <v>70</v>
      </c>
      <c r="BZ1" s="142" t="s">
        <v>71</v>
      </c>
      <c r="CA1" s="141" t="s">
        <v>72</v>
      </c>
      <c r="CB1" s="141" t="s">
        <v>73</v>
      </c>
      <c r="CC1" s="141" t="s">
        <v>266</v>
      </c>
      <c r="CD1" s="141" t="s">
        <v>75</v>
      </c>
      <c r="CE1" s="141" t="s">
        <v>76</v>
      </c>
      <c r="CF1" s="141" t="s">
        <v>77</v>
      </c>
      <c r="CG1" s="141" t="s">
        <v>78</v>
      </c>
      <c r="CH1" s="141" t="s">
        <v>76</v>
      </c>
      <c r="CI1" s="141" t="s">
        <v>79</v>
      </c>
      <c r="CJ1" s="143" t="s">
        <v>69</v>
      </c>
      <c r="CK1" s="143" t="s">
        <v>70</v>
      </c>
      <c r="CL1" s="144" t="s">
        <v>71</v>
      </c>
      <c r="CM1" s="143" t="s">
        <v>72</v>
      </c>
      <c r="CN1" s="143" t="s">
        <v>73</v>
      </c>
      <c r="CO1" s="143" t="s">
        <v>266</v>
      </c>
      <c r="CP1" s="143" t="s">
        <v>75</v>
      </c>
      <c r="CQ1" s="143" t="s">
        <v>76</v>
      </c>
      <c r="CR1" s="143" t="s">
        <v>77</v>
      </c>
      <c r="CS1" s="143" t="s">
        <v>78</v>
      </c>
      <c r="CT1" s="143" t="s">
        <v>76</v>
      </c>
      <c r="CU1" s="143" t="s">
        <v>79</v>
      </c>
      <c r="CV1" s="135" t="s">
        <v>69</v>
      </c>
      <c r="CW1" s="135" t="s">
        <v>70</v>
      </c>
      <c r="CX1" s="136" t="s">
        <v>71</v>
      </c>
      <c r="CY1" s="135" t="s">
        <v>72</v>
      </c>
      <c r="CZ1" s="135" t="s">
        <v>73</v>
      </c>
      <c r="DA1" s="135" t="s">
        <v>266</v>
      </c>
      <c r="DB1" s="135" t="s">
        <v>75</v>
      </c>
      <c r="DC1" s="135" t="s">
        <v>76</v>
      </c>
      <c r="DD1" s="135" t="s">
        <v>77</v>
      </c>
      <c r="DE1" s="135" t="s">
        <v>78</v>
      </c>
      <c r="DF1" s="135" t="s">
        <v>76</v>
      </c>
      <c r="DG1" s="135" t="s">
        <v>79</v>
      </c>
      <c r="DH1" s="137" t="s">
        <v>69</v>
      </c>
      <c r="DI1" s="137" t="s">
        <v>70</v>
      </c>
      <c r="DJ1" s="138" t="s">
        <v>71</v>
      </c>
      <c r="DK1" s="137" t="s">
        <v>72</v>
      </c>
      <c r="DL1" s="137" t="s">
        <v>73</v>
      </c>
      <c r="DM1" s="137" t="s">
        <v>266</v>
      </c>
      <c r="DN1" s="137" t="s">
        <v>75</v>
      </c>
      <c r="DO1" s="137" t="s">
        <v>76</v>
      </c>
      <c r="DP1" s="137" t="s">
        <v>77</v>
      </c>
      <c r="DQ1" s="137" t="s">
        <v>78</v>
      </c>
      <c r="DR1" s="137" t="s">
        <v>76</v>
      </c>
      <c r="DS1" s="137" t="s">
        <v>79</v>
      </c>
      <c r="DT1" s="139" t="s">
        <v>69</v>
      </c>
      <c r="DU1" s="139" t="s">
        <v>70</v>
      </c>
      <c r="DV1" s="140" t="s">
        <v>71</v>
      </c>
      <c r="DW1" s="139" t="s">
        <v>72</v>
      </c>
      <c r="DX1" s="139" t="s">
        <v>73</v>
      </c>
      <c r="DY1" s="139" t="s">
        <v>266</v>
      </c>
      <c r="DZ1" s="139" t="s">
        <v>75</v>
      </c>
      <c r="EA1" s="139" t="s">
        <v>76</v>
      </c>
      <c r="EB1" s="139" t="s">
        <v>77</v>
      </c>
      <c r="EC1" s="139" t="s">
        <v>78</v>
      </c>
      <c r="ED1" s="139" t="s">
        <v>76</v>
      </c>
      <c r="EE1" s="139" t="s">
        <v>79</v>
      </c>
      <c r="EF1" s="141" t="s">
        <v>69</v>
      </c>
      <c r="EG1" s="141" t="s">
        <v>70</v>
      </c>
      <c r="EH1" s="142" t="s">
        <v>71</v>
      </c>
      <c r="EI1" s="141" t="s">
        <v>72</v>
      </c>
      <c r="EJ1" s="141" t="s">
        <v>73</v>
      </c>
      <c r="EK1" s="141" t="s">
        <v>266</v>
      </c>
      <c r="EL1" s="141" t="s">
        <v>75</v>
      </c>
      <c r="EM1" s="141" t="s">
        <v>76</v>
      </c>
      <c r="EN1" s="141" t="s">
        <v>77</v>
      </c>
      <c r="EO1" s="141" t="s">
        <v>78</v>
      </c>
      <c r="EP1" s="141" t="s">
        <v>76</v>
      </c>
      <c r="EQ1" s="141" t="s">
        <v>79</v>
      </c>
      <c r="ER1" s="143" t="s">
        <v>69</v>
      </c>
      <c r="ES1" s="143" t="s">
        <v>70</v>
      </c>
      <c r="ET1" s="144" t="s">
        <v>71</v>
      </c>
      <c r="EU1" s="143" t="s">
        <v>72</v>
      </c>
      <c r="EV1" s="143" t="s">
        <v>73</v>
      </c>
      <c r="EW1" s="143" t="s">
        <v>266</v>
      </c>
      <c r="EX1" s="143" t="s">
        <v>75</v>
      </c>
      <c r="EY1" s="143" t="s">
        <v>76</v>
      </c>
      <c r="EZ1" s="143" t="s">
        <v>77</v>
      </c>
      <c r="FA1" s="143" t="s">
        <v>78</v>
      </c>
      <c r="FB1" s="143" t="s">
        <v>76</v>
      </c>
      <c r="FC1" s="143" t="s">
        <v>79</v>
      </c>
      <c r="FD1" s="135" t="s">
        <v>69</v>
      </c>
      <c r="FE1" s="135" t="s">
        <v>70</v>
      </c>
      <c r="FF1" s="136" t="s">
        <v>71</v>
      </c>
      <c r="FG1" s="135" t="s">
        <v>72</v>
      </c>
      <c r="FH1" s="135" t="s">
        <v>73</v>
      </c>
      <c r="FI1" s="135" t="s">
        <v>266</v>
      </c>
      <c r="FJ1" s="135" t="s">
        <v>75</v>
      </c>
      <c r="FK1" s="135" t="s">
        <v>76</v>
      </c>
      <c r="FL1" s="135" t="s">
        <v>77</v>
      </c>
      <c r="FM1" s="135" t="s">
        <v>78</v>
      </c>
      <c r="FN1" s="135" t="s">
        <v>76</v>
      </c>
      <c r="FO1" s="135" t="s">
        <v>79</v>
      </c>
      <c r="FP1" s="137" t="s">
        <v>69</v>
      </c>
      <c r="FQ1" s="137" t="s">
        <v>70</v>
      </c>
      <c r="FR1" s="138" t="s">
        <v>71</v>
      </c>
      <c r="FS1" s="137" t="s">
        <v>72</v>
      </c>
      <c r="FT1" s="137" t="s">
        <v>73</v>
      </c>
      <c r="FU1" s="137" t="s">
        <v>266</v>
      </c>
      <c r="FV1" s="137" t="s">
        <v>75</v>
      </c>
      <c r="FW1" s="137" t="s">
        <v>76</v>
      </c>
      <c r="FX1" s="137" t="s">
        <v>77</v>
      </c>
      <c r="FY1" s="137" t="s">
        <v>78</v>
      </c>
      <c r="FZ1" s="137" t="s">
        <v>76</v>
      </c>
      <c r="GA1" s="137" t="s">
        <v>79</v>
      </c>
      <c r="GB1" s="139" t="s">
        <v>69</v>
      </c>
      <c r="GC1" s="139" t="s">
        <v>70</v>
      </c>
      <c r="GD1" s="140" t="s">
        <v>71</v>
      </c>
      <c r="GE1" s="139" t="s">
        <v>72</v>
      </c>
      <c r="GF1" s="139" t="s">
        <v>73</v>
      </c>
      <c r="GG1" s="139" t="s">
        <v>266</v>
      </c>
      <c r="GH1" s="139" t="s">
        <v>75</v>
      </c>
      <c r="GI1" s="139" t="s">
        <v>76</v>
      </c>
      <c r="GJ1" s="139" t="s">
        <v>77</v>
      </c>
      <c r="GK1" s="139" t="s">
        <v>78</v>
      </c>
      <c r="GL1" s="139" t="s">
        <v>76</v>
      </c>
      <c r="GM1" s="139" t="s">
        <v>79</v>
      </c>
      <c r="GN1" s="141" t="s">
        <v>69</v>
      </c>
      <c r="GO1" s="141" t="s">
        <v>70</v>
      </c>
      <c r="GP1" s="142" t="s">
        <v>71</v>
      </c>
      <c r="GQ1" s="141" t="s">
        <v>72</v>
      </c>
      <c r="GR1" s="141" t="s">
        <v>73</v>
      </c>
      <c r="GS1" s="141" t="s">
        <v>266</v>
      </c>
      <c r="GT1" s="141" t="s">
        <v>75</v>
      </c>
      <c r="GU1" s="141" t="s">
        <v>76</v>
      </c>
      <c r="GV1" s="141" t="s">
        <v>77</v>
      </c>
      <c r="GW1" s="141" t="s">
        <v>78</v>
      </c>
      <c r="GX1" s="141" t="s">
        <v>76</v>
      </c>
      <c r="GY1" s="141" t="s">
        <v>79</v>
      </c>
      <c r="GZ1" s="143" t="s">
        <v>69</v>
      </c>
      <c r="HA1" s="143" t="s">
        <v>70</v>
      </c>
      <c r="HB1" s="144" t="s">
        <v>71</v>
      </c>
      <c r="HC1" s="143" t="s">
        <v>72</v>
      </c>
      <c r="HD1" s="143" t="s">
        <v>73</v>
      </c>
      <c r="HE1" s="143" t="s">
        <v>266</v>
      </c>
      <c r="HF1" s="143" t="s">
        <v>75</v>
      </c>
      <c r="HG1" s="143" t="s">
        <v>76</v>
      </c>
      <c r="HH1" s="143" t="s">
        <v>77</v>
      </c>
      <c r="HI1" s="143" t="s">
        <v>78</v>
      </c>
      <c r="HJ1" s="143" t="s">
        <v>76</v>
      </c>
      <c r="HK1" s="143" t="s">
        <v>79</v>
      </c>
    </row>
    <row r="2" spans="1:219">
      <c r="I2">
        <f>基本情報!D2</f>
        <v>0</v>
      </c>
      <c r="J2">
        <f>基本情報!D3</f>
        <v>0</v>
      </c>
      <c r="K2">
        <f>基本情報!D4</f>
        <v>0</v>
      </c>
      <c r="L2">
        <f>基本情報!D5</f>
        <v>0</v>
      </c>
      <c r="M2">
        <f>基本情報!D6</f>
        <v>0</v>
      </c>
      <c r="N2">
        <f>基本情報!D7</f>
        <v>0</v>
      </c>
      <c r="O2">
        <f>基本情報!D8</f>
        <v>0</v>
      </c>
      <c r="P2">
        <f>基本情報!D9</f>
        <v>0</v>
      </c>
      <c r="Q2">
        <f>基本情報!D10</f>
        <v>0</v>
      </c>
      <c r="R2">
        <f>基本情報!D11</f>
        <v>0</v>
      </c>
      <c r="S2">
        <f>基本情報!D12</f>
        <v>0</v>
      </c>
      <c r="T2">
        <f>基本情報!D13</f>
        <v>0</v>
      </c>
      <c r="U2">
        <f>基本情報!D14</f>
        <v>0</v>
      </c>
      <c r="V2">
        <f>基本情報!D15</f>
        <v>0</v>
      </c>
      <c r="W2">
        <f>基本情報!D16</f>
        <v>0</v>
      </c>
      <c r="X2">
        <f>基本情報!D17</f>
        <v>0</v>
      </c>
      <c r="Y2">
        <f>基本情報!D18</f>
        <v>0</v>
      </c>
      <c r="Z2">
        <f>基本情報!D19</f>
        <v>0</v>
      </c>
      <c r="AA2">
        <f>基本情報!D20</f>
        <v>0</v>
      </c>
      <c r="AB2">
        <f>基本情報!D21</f>
        <v>0</v>
      </c>
      <c r="AC2">
        <f>基本情報!D22</f>
        <v>0</v>
      </c>
      <c r="AD2">
        <f>基本情報!D23</f>
        <v>0</v>
      </c>
      <c r="AE2">
        <f>基本情報!D24</f>
        <v>0</v>
      </c>
      <c r="AF2">
        <f>基本情報!D25</f>
        <v>0</v>
      </c>
      <c r="AG2">
        <f>基本情報!D26</f>
        <v>0</v>
      </c>
      <c r="AH2">
        <f>基本情報!D27</f>
        <v>0</v>
      </c>
      <c r="AI2">
        <f>基本情報!D28</f>
        <v>0</v>
      </c>
      <c r="AJ2" s="90">
        <f>総括表!AD4</f>
        <v>0</v>
      </c>
      <c r="AK2">
        <f>総括表!S44</f>
        <v>0</v>
      </c>
      <c r="AL2">
        <f>総括表!X44</f>
        <v>0</v>
      </c>
      <c r="AM2">
        <f>総括表!Q21</f>
        <v>0</v>
      </c>
      <c r="AN2">
        <f>施設一覧!B3</f>
        <v>0</v>
      </c>
      <c r="AO2">
        <f>施設一覧!C3</f>
        <v>0</v>
      </c>
      <c r="AP2" s="90">
        <f>施設一覧!D3</f>
        <v>0</v>
      </c>
      <c r="AQ2">
        <f>施設一覧!E3</f>
        <v>0</v>
      </c>
      <c r="AR2">
        <f>施設一覧!F3</f>
        <v>0</v>
      </c>
      <c r="AS2">
        <f>施設一覧!G3</f>
        <v>0</v>
      </c>
      <c r="AT2">
        <f>施設一覧!H3</f>
        <v>0</v>
      </c>
      <c r="AU2">
        <f>施設一覧!I3</f>
        <v>0</v>
      </c>
      <c r="AV2">
        <f>施設一覧!J3</f>
        <v>0</v>
      </c>
      <c r="AW2">
        <f>施設一覧!K3</f>
        <v>0</v>
      </c>
      <c r="AX2">
        <f>施設一覧!L3</f>
        <v>0</v>
      </c>
      <c r="AY2">
        <f>施設一覧!M3</f>
        <v>0</v>
      </c>
      <c r="AZ2">
        <f>施設一覧!B4</f>
        <v>0</v>
      </c>
      <c r="BA2">
        <f>施設一覧!C4</f>
        <v>0</v>
      </c>
      <c r="BB2" s="90">
        <f>施設一覧!D4</f>
        <v>0</v>
      </c>
      <c r="BC2">
        <f>施設一覧!E4</f>
        <v>0</v>
      </c>
      <c r="BD2">
        <f>施設一覧!F4</f>
        <v>0</v>
      </c>
      <c r="BE2">
        <f>施設一覧!G4</f>
        <v>0</v>
      </c>
      <c r="BF2">
        <f>施設一覧!H4</f>
        <v>0</v>
      </c>
      <c r="BG2">
        <f>施設一覧!I4</f>
        <v>0</v>
      </c>
      <c r="BH2">
        <f>施設一覧!J4</f>
        <v>0</v>
      </c>
      <c r="BI2">
        <f>施設一覧!K4</f>
        <v>0</v>
      </c>
      <c r="BJ2">
        <f>施設一覧!L4</f>
        <v>0</v>
      </c>
      <c r="BK2">
        <f>施設一覧!M4</f>
        <v>0</v>
      </c>
      <c r="BL2">
        <f>施設一覧!B5</f>
        <v>0</v>
      </c>
      <c r="BM2">
        <f>施設一覧!C5</f>
        <v>0</v>
      </c>
      <c r="BN2" s="90">
        <f>施設一覧!D5</f>
        <v>0</v>
      </c>
      <c r="BO2">
        <f>施設一覧!E5</f>
        <v>0</v>
      </c>
      <c r="BP2">
        <f>施設一覧!F5</f>
        <v>0</v>
      </c>
      <c r="BQ2">
        <f>施設一覧!G5</f>
        <v>0</v>
      </c>
      <c r="BR2">
        <f>施設一覧!H5</f>
        <v>0</v>
      </c>
      <c r="BS2">
        <f>施設一覧!I5</f>
        <v>0</v>
      </c>
      <c r="BT2">
        <f>施設一覧!J5</f>
        <v>0</v>
      </c>
      <c r="BU2">
        <f>施設一覧!K5</f>
        <v>0</v>
      </c>
      <c r="BV2">
        <f>施設一覧!L5</f>
        <v>0</v>
      </c>
      <c r="BW2">
        <f>施設一覧!M5</f>
        <v>0</v>
      </c>
      <c r="BX2">
        <f>施設一覧!B6</f>
        <v>0</v>
      </c>
      <c r="BY2">
        <f>施設一覧!C6</f>
        <v>0</v>
      </c>
      <c r="BZ2" s="90">
        <f>施設一覧!D6</f>
        <v>0</v>
      </c>
      <c r="CA2">
        <f>施設一覧!E6</f>
        <v>0</v>
      </c>
      <c r="CB2">
        <f>施設一覧!F6</f>
        <v>0</v>
      </c>
      <c r="CC2">
        <f>施設一覧!G6</f>
        <v>0</v>
      </c>
      <c r="CD2">
        <f>施設一覧!H6</f>
        <v>0</v>
      </c>
      <c r="CE2">
        <f>施設一覧!I6</f>
        <v>0</v>
      </c>
      <c r="CF2">
        <f>施設一覧!J6</f>
        <v>0</v>
      </c>
      <c r="CG2">
        <f>施設一覧!K6</f>
        <v>0</v>
      </c>
      <c r="CH2">
        <f>施設一覧!L6</f>
        <v>0</v>
      </c>
      <c r="CI2">
        <f>施設一覧!M6</f>
        <v>0</v>
      </c>
      <c r="CJ2">
        <f>施設一覧!B7</f>
        <v>0</v>
      </c>
      <c r="CK2">
        <f>施設一覧!C7</f>
        <v>0</v>
      </c>
      <c r="CL2" s="90">
        <f>施設一覧!D7</f>
        <v>0</v>
      </c>
      <c r="CM2">
        <f>施設一覧!E7</f>
        <v>0</v>
      </c>
      <c r="CN2">
        <f>施設一覧!F7</f>
        <v>0</v>
      </c>
      <c r="CO2">
        <f>施設一覧!G7</f>
        <v>0</v>
      </c>
      <c r="CP2">
        <f>施設一覧!H7</f>
        <v>0</v>
      </c>
      <c r="CQ2">
        <f>施設一覧!I7</f>
        <v>0</v>
      </c>
      <c r="CR2">
        <f>施設一覧!J7</f>
        <v>0</v>
      </c>
      <c r="CS2">
        <f>施設一覧!K7</f>
        <v>0</v>
      </c>
      <c r="CT2">
        <f>施設一覧!L7</f>
        <v>0</v>
      </c>
      <c r="CU2">
        <f>施設一覧!M7</f>
        <v>0</v>
      </c>
      <c r="CV2">
        <f>施設一覧!B8</f>
        <v>0</v>
      </c>
      <c r="CW2">
        <f>施設一覧!C8</f>
        <v>0</v>
      </c>
      <c r="CX2" s="90">
        <f>施設一覧!D8</f>
        <v>0</v>
      </c>
      <c r="CY2">
        <f>施設一覧!E8</f>
        <v>0</v>
      </c>
      <c r="CZ2">
        <f>施設一覧!F8</f>
        <v>0</v>
      </c>
      <c r="DA2">
        <f>施設一覧!G8</f>
        <v>0</v>
      </c>
      <c r="DB2">
        <f>施設一覧!H8</f>
        <v>0</v>
      </c>
      <c r="DC2">
        <f>施設一覧!I8</f>
        <v>0</v>
      </c>
      <c r="DD2">
        <f>施設一覧!J8</f>
        <v>0</v>
      </c>
      <c r="DE2">
        <f>施設一覧!K8</f>
        <v>0</v>
      </c>
      <c r="DF2">
        <f>施設一覧!L8</f>
        <v>0</v>
      </c>
      <c r="DG2">
        <f>施設一覧!M8</f>
        <v>0</v>
      </c>
      <c r="DH2">
        <f>施設一覧!B9</f>
        <v>0</v>
      </c>
      <c r="DI2">
        <f>施設一覧!C9</f>
        <v>0</v>
      </c>
      <c r="DJ2" s="90">
        <f>施設一覧!D9</f>
        <v>0</v>
      </c>
      <c r="DK2">
        <f>施設一覧!E9</f>
        <v>0</v>
      </c>
      <c r="DL2">
        <f>施設一覧!F9</f>
        <v>0</v>
      </c>
      <c r="DM2">
        <f>施設一覧!G9</f>
        <v>0</v>
      </c>
      <c r="DN2">
        <f>施設一覧!H9</f>
        <v>0</v>
      </c>
      <c r="DO2">
        <f>施設一覧!I9</f>
        <v>0</v>
      </c>
      <c r="DP2">
        <f>施設一覧!J9</f>
        <v>0</v>
      </c>
      <c r="DQ2">
        <f>施設一覧!K9</f>
        <v>0</v>
      </c>
      <c r="DR2">
        <f>施設一覧!L9</f>
        <v>0</v>
      </c>
      <c r="DS2">
        <f>施設一覧!M9</f>
        <v>0</v>
      </c>
      <c r="DT2">
        <f>施設一覧!B10</f>
        <v>0</v>
      </c>
      <c r="DU2">
        <f>施設一覧!C10</f>
        <v>0</v>
      </c>
      <c r="DV2" s="90">
        <f>施設一覧!D10</f>
        <v>0</v>
      </c>
      <c r="DW2">
        <f>施設一覧!E10</f>
        <v>0</v>
      </c>
      <c r="DX2">
        <f>施設一覧!F10</f>
        <v>0</v>
      </c>
      <c r="DY2">
        <f>施設一覧!G10</f>
        <v>0</v>
      </c>
      <c r="DZ2">
        <f>施設一覧!H10</f>
        <v>0</v>
      </c>
      <c r="EA2">
        <f>施設一覧!I10</f>
        <v>0</v>
      </c>
      <c r="EB2">
        <f>施設一覧!J10</f>
        <v>0</v>
      </c>
      <c r="EC2">
        <f>施設一覧!K10</f>
        <v>0</v>
      </c>
      <c r="ED2">
        <f>施設一覧!L10</f>
        <v>0</v>
      </c>
      <c r="EE2">
        <f>施設一覧!M10</f>
        <v>0</v>
      </c>
      <c r="EF2">
        <f>施設一覧!B11</f>
        <v>0</v>
      </c>
      <c r="EG2">
        <f>施設一覧!C11</f>
        <v>0</v>
      </c>
      <c r="EH2" s="90">
        <f>施設一覧!D11</f>
        <v>0</v>
      </c>
      <c r="EI2">
        <f>施設一覧!E11</f>
        <v>0</v>
      </c>
      <c r="EJ2">
        <f>施設一覧!F11</f>
        <v>0</v>
      </c>
      <c r="EK2">
        <f>施設一覧!G11</f>
        <v>0</v>
      </c>
      <c r="EL2">
        <f>施設一覧!H11</f>
        <v>0</v>
      </c>
      <c r="EM2">
        <f>施設一覧!I11</f>
        <v>0</v>
      </c>
      <c r="EN2">
        <f>施設一覧!J11</f>
        <v>0</v>
      </c>
      <c r="EO2">
        <f>施設一覧!K11</f>
        <v>0</v>
      </c>
      <c r="EP2">
        <f>施設一覧!L11</f>
        <v>0</v>
      </c>
      <c r="EQ2">
        <f>施設一覧!M11</f>
        <v>0</v>
      </c>
      <c r="ER2">
        <f>施設一覧!B12</f>
        <v>0</v>
      </c>
      <c r="ES2">
        <f>施設一覧!C12</f>
        <v>0</v>
      </c>
      <c r="ET2" s="90">
        <f>施設一覧!D12</f>
        <v>0</v>
      </c>
      <c r="EU2">
        <f>施設一覧!E12</f>
        <v>0</v>
      </c>
      <c r="EV2">
        <f>施設一覧!F12</f>
        <v>0</v>
      </c>
      <c r="EW2">
        <f>施設一覧!G12</f>
        <v>0</v>
      </c>
      <c r="EX2">
        <f>施設一覧!H12</f>
        <v>0</v>
      </c>
      <c r="EY2">
        <f>施設一覧!I12</f>
        <v>0</v>
      </c>
      <c r="EZ2">
        <f>施設一覧!J12</f>
        <v>0</v>
      </c>
      <c r="FA2">
        <f>施設一覧!K12</f>
        <v>0</v>
      </c>
      <c r="FB2">
        <f>施設一覧!L12</f>
        <v>0</v>
      </c>
      <c r="FC2">
        <f>施設一覧!M12</f>
        <v>0</v>
      </c>
      <c r="FD2">
        <f>施設一覧!B13</f>
        <v>0</v>
      </c>
      <c r="FE2">
        <f>施設一覧!C13</f>
        <v>0</v>
      </c>
      <c r="FF2" s="90">
        <f>施設一覧!D13</f>
        <v>0</v>
      </c>
      <c r="FG2">
        <f>施設一覧!E13</f>
        <v>0</v>
      </c>
      <c r="FH2">
        <f>施設一覧!F13</f>
        <v>0</v>
      </c>
      <c r="FI2">
        <f>施設一覧!G13</f>
        <v>0</v>
      </c>
      <c r="FJ2">
        <f>施設一覧!H13</f>
        <v>0</v>
      </c>
      <c r="FK2">
        <f>施設一覧!I13</f>
        <v>0</v>
      </c>
      <c r="FL2">
        <f>施設一覧!J13</f>
        <v>0</v>
      </c>
      <c r="FM2">
        <f>施設一覧!K13</f>
        <v>0</v>
      </c>
      <c r="FN2">
        <f>施設一覧!L13</f>
        <v>0</v>
      </c>
      <c r="FO2">
        <f>施設一覧!M13</f>
        <v>0</v>
      </c>
      <c r="FP2">
        <f>施設一覧!B14</f>
        <v>0</v>
      </c>
      <c r="FQ2">
        <f>施設一覧!C14</f>
        <v>0</v>
      </c>
      <c r="FR2" s="90">
        <f>施設一覧!D14</f>
        <v>0</v>
      </c>
      <c r="FS2">
        <f>施設一覧!E14</f>
        <v>0</v>
      </c>
      <c r="FT2">
        <f>施設一覧!F14</f>
        <v>0</v>
      </c>
      <c r="FU2">
        <f>施設一覧!G14</f>
        <v>0</v>
      </c>
      <c r="FV2">
        <f>施設一覧!H14</f>
        <v>0</v>
      </c>
      <c r="FW2">
        <f>施設一覧!I14</f>
        <v>0</v>
      </c>
      <c r="FX2">
        <f>施設一覧!J14</f>
        <v>0</v>
      </c>
      <c r="FY2">
        <f>施設一覧!K14</f>
        <v>0</v>
      </c>
      <c r="FZ2">
        <f>施設一覧!L14</f>
        <v>0</v>
      </c>
      <c r="GA2">
        <f>施設一覧!M14</f>
        <v>0</v>
      </c>
      <c r="GB2">
        <f>施設一覧!B15</f>
        <v>0</v>
      </c>
      <c r="GC2">
        <f>施設一覧!C15</f>
        <v>0</v>
      </c>
      <c r="GD2" s="90">
        <f>施設一覧!D15</f>
        <v>0</v>
      </c>
      <c r="GE2">
        <f>施設一覧!E15</f>
        <v>0</v>
      </c>
      <c r="GF2">
        <f>施設一覧!F15</f>
        <v>0</v>
      </c>
      <c r="GG2">
        <f>施設一覧!G15</f>
        <v>0</v>
      </c>
      <c r="GH2">
        <f>施設一覧!H15</f>
        <v>0</v>
      </c>
      <c r="GI2">
        <f>施設一覧!I15</f>
        <v>0</v>
      </c>
      <c r="GJ2">
        <f>施設一覧!J15</f>
        <v>0</v>
      </c>
      <c r="GK2">
        <f>施設一覧!K15</f>
        <v>0</v>
      </c>
      <c r="GL2">
        <f>施設一覧!L15</f>
        <v>0</v>
      </c>
      <c r="GM2">
        <f>施設一覧!M15</f>
        <v>0</v>
      </c>
      <c r="GN2">
        <f>施設一覧!B16</f>
        <v>0</v>
      </c>
      <c r="GO2">
        <f>施設一覧!C16</f>
        <v>0</v>
      </c>
      <c r="GP2" s="90">
        <f>施設一覧!D16</f>
        <v>0</v>
      </c>
      <c r="GQ2">
        <f>施設一覧!E16</f>
        <v>0</v>
      </c>
      <c r="GR2">
        <f>施設一覧!F16</f>
        <v>0</v>
      </c>
      <c r="GS2">
        <f>施設一覧!G16</f>
        <v>0</v>
      </c>
      <c r="GT2">
        <f>施設一覧!H16</f>
        <v>0</v>
      </c>
      <c r="GU2">
        <f>施設一覧!I16</f>
        <v>0</v>
      </c>
      <c r="GV2">
        <f>施設一覧!J16</f>
        <v>0</v>
      </c>
      <c r="GW2">
        <f>施設一覧!K16</f>
        <v>0</v>
      </c>
      <c r="GX2">
        <f>施設一覧!L16</f>
        <v>0</v>
      </c>
      <c r="GY2">
        <f>施設一覧!M16</f>
        <v>0</v>
      </c>
      <c r="GZ2">
        <f>施設一覧!B17</f>
        <v>0</v>
      </c>
      <c r="HA2">
        <f>施設一覧!C17</f>
        <v>0</v>
      </c>
      <c r="HB2" s="90">
        <f>施設一覧!D17</f>
        <v>0</v>
      </c>
      <c r="HC2">
        <f>施設一覧!E17</f>
        <v>0</v>
      </c>
      <c r="HD2">
        <f>施設一覧!F17</f>
        <v>0</v>
      </c>
      <c r="HE2">
        <f>施設一覧!G17</f>
        <v>0</v>
      </c>
      <c r="HF2">
        <f>施設一覧!H17</f>
        <v>0</v>
      </c>
      <c r="HG2">
        <f>施設一覧!I17</f>
        <v>0</v>
      </c>
      <c r="HH2">
        <f>施設一覧!J17</f>
        <v>0</v>
      </c>
      <c r="HI2">
        <f>施設一覧!K17</f>
        <v>0</v>
      </c>
      <c r="HJ2">
        <f>施設一覧!L17</f>
        <v>0</v>
      </c>
      <c r="HK2">
        <f>施設一覧!M17</f>
        <v>0</v>
      </c>
    </row>
  </sheetData>
  <sheetProtection sheet="1" objects="1" scenarios="1"/>
  <phoneticPr fontId="17"/>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0FB4-CC96-42AA-B33C-82D78841DFF5}">
  <sheetPr>
    <tabColor rgb="FFFFC000"/>
    <pageSetUpPr fitToPage="1"/>
  </sheetPr>
  <dimension ref="A1:V36"/>
  <sheetViews>
    <sheetView showZeros="0" view="pageBreakPreview" zoomScaleNormal="100" zoomScaleSheetLayoutView="100" workbookViewId="0">
      <pane xSplit="2" ySplit="2" topLeftCell="C3" activePane="bottomRight" state="frozen"/>
      <selection pane="bottomRight" activeCell="B3" sqref="B3"/>
      <selection pane="bottomLeft" activeCell="A3" sqref="A3"/>
      <selection pane="topRight" activeCell="C1" sqref="C1"/>
    </sheetView>
  </sheetViews>
  <sheetFormatPr defaultColWidth="9" defaultRowHeight="12.75"/>
  <cols>
    <col min="1" max="1" width="6.42578125" style="99" customWidth="1"/>
    <col min="2" max="2" width="25.5703125" style="99" customWidth="1"/>
    <col min="3" max="3" width="12.140625" style="99" customWidth="1"/>
    <col min="4" max="4" width="8.85546875" style="99" customWidth="1"/>
    <col min="5" max="5" width="21.28515625" style="99" customWidth="1"/>
    <col min="6" max="6" width="9" style="99" bestFit="1" customWidth="1"/>
    <col min="7" max="7" width="28.7109375" style="99" customWidth="1"/>
    <col min="8" max="8" width="9.28515625" style="99" bestFit="1" customWidth="1"/>
    <col min="9" max="10" width="11.28515625" style="99" customWidth="1"/>
    <col min="11" max="11" width="9.28515625" style="99" bestFit="1" customWidth="1"/>
    <col min="12" max="12" width="12.7109375" style="99" customWidth="1"/>
    <col min="13" max="13" width="12.7109375" customWidth="1"/>
    <col min="14" max="21" width="9" style="99"/>
    <col min="22" max="22" width="48.5703125" style="99" bestFit="1" customWidth="1"/>
    <col min="23" max="16384" width="9" style="99"/>
  </cols>
  <sheetData>
    <row r="1" spans="1:22" ht="178.9" customHeight="1">
      <c r="C1" s="127"/>
      <c r="H1" s="180" t="s">
        <v>66</v>
      </c>
      <c r="I1" s="180" t="s">
        <v>66</v>
      </c>
      <c r="J1" s="180" t="s">
        <v>66</v>
      </c>
      <c r="K1" s="181" t="s">
        <v>67</v>
      </c>
      <c r="L1" s="181" t="s">
        <v>67</v>
      </c>
      <c r="M1" s="181" t="s">
        <v>67</v>
      </c>
    </row>
    <row r="2" spans="1:22" ht="35.450000000000003" customHeight="1">
      <c r="A2" s="129" t="s">
        <v>68</v>
      </c>
      <c r="B2" s="130" t="s">
        <v>69</v>
      </c>
      <c r="C2" s="131" t="s">
        <v>70</v>
      </c>
      <c r="D2" s="131" t="s">
        <v>71</v>
      </c>
      <c r="E2" s="130" t="s">
        <v>72</v>
      </c>
      <c r="F2" s="130" t="s">
        <v>73</v>
      </c>
      <c r="G2" s="130" t="s">
        <v>74</v>
      </c>
      <c r="H2" s="131" t="s">
        <v>75</v>
      </c>
      <c r="I2" s="131" t="s">
        <v>76</v>
      </c>
      <c r="J2" s="131" t="s">
        <v>77</v>
      </c>
      <c r="K2" s="131" t="s">
        <v>78</v>
      </c>
      <c r="L2" s="131" t="s">
        <v>76</v>
      </c>
      <c r="M2" s="131" t="s">
        <v>79</v>
      </c>
      <c r="N2" s="131" t="s">
        <v>80</v>
      </c>
      <c r="O2" s="131" t="s">
        <v>81</v>
      </c>
      <c r="P2" s="131" t="s">
        <v>82</v>
      </c>
      <c r="Q2" s="131" t="s">
        <v>83</v>
      </c>
      <c r="R2" s="131" t="s">
        <v>84</v>
      </c>
      <c r="S2" s="131" t="s">
        <v>85</v>
      </c>
      <c r="U2" s="132"/>
      <c r="V2" s="133"/>
    </row>
    <row r="3" spans="1:22" ht="43.5" customHeight="1">
      <c r="A3" s="120">
        <v>1</v>
      </c>
      <c r="B3" s="152"/>
      <c r="C3" s="153"/>
      <c r="D3" s="161"/>
      <c r="E3" s="152"/>
      <c r="F3" s="154"/>
      <c r="G3" s="152"/>
      <c r="H3" s="155"/>
      <c r="I3" s="155"/>
      <c r="J3" s="155"/>
      <c r="K3" s="155"/>
      <c r="L3" s="155"/>
      <c r="M3" s="155"/>
      <c r="N3" s="156"/>
      <c r="O3" s="156"/>
      <c r="P3" s="156"/>
      <c r="Q3" s="156"/>
      <c r="R3" s="156"/>
      <c r="S3" s="156"/>
      <c r="V3" s="121" t="s">
        <v>86</v>
      </c>
    </row>
    <row r="4" spans="1:22" ht="43.5" customHeight="1">
      <c r="A4" s="120">
        <v>2</v>
      </c>
      <c r="B4" s="152"/>
      <c r="C4" s="153"/>
      <c r="D4" s="161"/>
      <c r="E4" s="152"/>
      <c r="F4" s="154"/>
      <c r="G4" s="152"/>
      <c r="H4" s="155"/>
      <c r="I4" s="155"/>
      <c r="J4" s="155"/>
      <c r="K4" s="155"/>
      <c r="L4" s="155"/>
      <c r="M4" s="155"/>
      <c r="N4" s="156"/>
      <c r="O4" s="156"/>
      <c r="P4" s="156"/>
      <c r="Q4" s="156"/>
      <c r="R4" s="156"/>
      <c r="S4" s="156"/>
      <c r="U4" s="126">
        <v>1</v>
      </c>
      <c r="V4" s="124" t="str">
        <f>施設１!D10</f>
        <v>　この助成金は，施設の光熱水費や給湯等に係る灯油・重油購入費、車両燃料費、清掃等の委託費、および施設利用者の食事提供に係る食材料費に充てる。</v>
      </c>
    </row>
    <row r="5" spans="1:22" ht="43.5" customHeight="1">
      <c r="A5" s="120">
        <v>3</v>
      </c>
      <c r="B5" s="152"/>
      <c r="C5" s="153"/>
      <c r="D5" s="161"/>
      <c r="E5" s="152"/>
      <c r="F5" s="154"/>
      <c r="G5" s="152"/>
      <c r="H5" s="155"/>
      <c r="I5" s="155"/>
      <c r="J5" s="155"/>
      <c r="K5" s="155"/>
      <c r="L5" s="155"/>
      <c r="M5" s="155"/>
      <c r="N5" s="156"/>
      <c r="O5" s="156"/>
      <c r="P5" s="156"/>
      <c r="Q5" s="156"/>
      <c r="R5" s="156"/>
      <c r="S5" s="156"/>
      <c r="U5" s="126">
        <v>2</v>
      </c>
      <c r="V5" s="124" t="str">
        <f>施設１!D11</f>
        <v>　この助成金と対象経費を重複して，他の助成金を受けていない。</v>
      </c>
    </row>
    <row r="6" spans="1:22" ht="43.5" customHeight="1">
      <c r="A6" s="120">
        <v>4</v>
      </c>
      <c r="B6" s="152"/>
      <c r="C6" s="153"/>
      <c r="D6" s="161"/>
      <c r="E6" s="152"/>
      <c r="F6" s="154"/>
      <c r="G6" s="152"/>
      <c r="H6" s="155"/>
      <c r="I6" s="155"/>
      <c r="J6" s="155"/>
      <c r="K6" s="155"/>
      <c r="L6" s="155"/>
      <c r="M6" s="155"/>
      <c r="N6" s="156"/>
      <c r="O6" s="156"/>
      <c r="P6" s="156"/>
      <c r="Q6" s="156"/>
      <c r="R6" s="156"/>
      <c r="S6" s="156"/>
      <c r="U6" s="126">
        <v>3</v>
      </c>
      <c r="V6" s="124" t="str">
        <f>施設１!D12</f>
        <v>　この助成金に係る収入及び支出等に係る証拠書類を適切に整備保管する。</v>
      </c>
    </row>
    <row r="7" spans="1:22" ht="43.5" customHeight="1">
      <c r="A7" s="120">
        <v>5</v>
      </c>
      <c r="B7" s="152"/>
      <c r="C7" s="153"/>
      <c r="D7" s="161"/>
      <c r="E7" s="152"/>
      <c r="F7" s="154"/>
      <c r="G7" s="152"/>
      <c r="H7" s="155"/>
      <c r="I7" s="155"/>
      <c r="J7" s="155"/>
      <c r="K7" s="155"/>
      <c r="L7" s="155"/>
      <c r="M7" s="155"/>
      <c r="N7" s="156"/>
      <c r="O7" s="156"/>
      <c r="P7" s="156"/>
      <c r="Q7" s="156"/>
      <c r="R7" s="156"/>
      <c r="S7" s="156"/>
      <c r="U7" s="126">
        <v>4</v>
      </c>
      <c r="V7" s="124" t="str">
        <f>施設１!D13</f>
        <v>　サービス種別・申請金額等の申請内容に相違ない。</v>
      </c>
    </row>
    <row r="8" spans="1:22" ht="43.5" customHeight="1">
      <c r="A8" s="120">
        <v>6</v>
      </c>
      <c r="B8" s="152"/>
      <c r="C8" s="153"/>
      <c r="D8" s="161"/>
      <c r="E8" s="152"/>
      <c r="F8" s="154"/>
      <c r="G8" s="152"/>
      <c r="H8" s="155"/>
      <c r="I8" s="155"/>
      <c r="J8" s="155"/>
      <c r="K8" s="155"/>
      <c r="L8" s="155"/>
      <c r="M8" s="155"/>
      <c r="N8" s="156"/>
      <c r="O8" s="156"/>
      <c r="P8" s="156"/>
      <c r="Q8" s="156"/>
      <c r="R8" s="156"/>
      <c r="S8" s="156"/>
      <c r="U8" s="126">
        <v>5</v>
      </c>
      <c r="V8" s="124" t="str">
        <f>施設１!D14</f>
        <v>　暴力団排除条例（平成２３年秋田県条例第２９号）に規定する暴力団又は暴力団員ではない。</v>
      </c>
    </row>
    <row r="9" spans="1:22" ht="43.5" customHeight="1">
      <c r="A9" s="120">
        <v>7</v>
      </c>
      <c r="B9" s="152"/>
      <c r="C9" s="153"/>
      <c r="D9" s="161"/>
      <c r="E9" s="152"/>
      <c r="F9" s="154"/>
      <c r="G9" s="152"/>
      <c r="H9" s="155"/>
      <c r="I9" s="155"/>
      <c r="J9" s="155"/>
      <c r="K9" s="155"/>
      <c r="L9" s="155"/>
      <c r="M9" s="155"/>
      <c r="N9" s="156"/>
      <c r="O9" s="156"/>
      <c r="P9" s="156"/>
      <c r="Q9" s="156"/>
      <c r="R9" s="156"/>
      <c r="S9" s="156"/>
      <c r="U9" s="126">
        <v>6</v>
      </c>
      <c r="V9" s="124" t="str">
        <f>施設１!D15</f>
        <v>　施設を休止・廃止する予定がない。</v>
      </c>
    </row>
    <row r="10" spans="1:22" ht="43.5" customHeight="1">
      <c r="A10" s="120">
        <v>8</v>
      </c>
      <c r="B10" s="152"/>
      <c r="C10" s="153"/>
      <c r="D10" s="161"/>
      <c r="E10" s="152"/>
      <c r="F10" s="154"/>
      <c r="G10" s="152"/>
      <c r="H10" s="155"/>
      <c r="I10" s="155"/>
      <c r="J10" s="155"/>
      <c r="K10" s="155"/>
      <c r="L10" s="155"/>
      <c r="M10" s="155"/>
      <c r="N10" s="156"/>
      <c r="O10" s="156"/>
      <c r="P10" s="156"/>
      <c r="Q10" s="156"/>
      <c r="R10" s="156"/>
      <c r="S10" s="156"/>
    </row>
    <row r="11" spans="1:22" ht="43.5" customHeight="1">
      <c r="A11" s="120">
        <v>9</v>
      </c>
      <c r="B11" s="152"/>
      <c r="C11" s="153"/>
      <c r="D11" s="161"/>
      <c r="E11" s="152"/>
      <c r="F11" s="154"/>
      <c r="G11" s="152"/>
      <c r="H11" s="155"/>
      <c r="I11" s="155"/>
      <c r="J11" s="155"/>
      <c r="K11" s="155"/>
      <c r="L11" s="155"/>
      <c r="M11" s="155"/>
      <c r="N11" s="156"/>
      <c r="O11" s="156"/>
      <c r="P11" s="156"/>
      <c r="Q11" s="156"/>
      <c r="R11" s="156"/>
      <c r="S11" s="156"/>
    </row>
    <row r="12" spans="1:22" ht="43.5" customHeight="1">
      <c r="A12" s="120">
        <v>10</v>
      </c>
      <c r="B12" s="152"/>
      <c r="C12" s="153"/>
      <c r="D12" s="161"/>
      <c r="E12" s="152"/>
      <c r="F12" s="154"/>
      <c r="G12" s="152"/>
      <c r="H12" s="155"/>
      <c r="I12" s="155"/>
      <c r="J12" s="155"/>
      <c r="K12" s="155"/>
      <c r="L12" s="155"/>
      <c r="M12" s="155"/>
      <c r="N12" s="156"/>
      <c r="O12" s="156"/>
      <c r="P12" s="156"/>
      <c r="Q12" s="156"/>
      <c r="R12" s="156"/>
      <c r="S12" s="156"/>
    </row>
    <row r="13" spans="1:22" ht="43.5" customHeight="1">
      <c r="A13" s="120">
        <v>11</v>
      </c>
      <c r="B13" s="152"/>
      <c r="C13" s="153"/>
      <c r="D13" s="161"/>
      <c r="E13" s="152"/>
      <c r="F13" s="154"/>
      <c r="G13" s="152"/>
      <c r="H13" s="155"/>
      <c r="I13" s="155"/>
      <c r="J13" s="155"/>
      <c r="K13" s="155"/>
      <c r="L13" s="155"/>
      <c r="M13" s="155"/>
      <c r="N13" s="156"/>
      <c r="O13" s="156"/>
      <c r="P13" s="156"/>
      <c r="Q13" s="156"/>
      <c r="R13" s="156"/>
      <c r="S13" s="156"/>
    </row>
    <row r="14" spans="1:22" ht="43.5" customHeight="1">
      <c r="A14" s="120">
        <v>12</v>
      </c>
      <c r="B14" s="152"/>
      <c r="C14" s="153"/>
      <c r="D14" s="161"/>
      <c r="E14" s="152"/>
      <c r="F14" s="154"/>
      <c r="G14" s="152"/>
      <c r="H14" s="155"/>
      <c r="I14" s="155"/>
      <c r="J14" s="155"/>
      <c r="K14" s="155"/>
      <c r="L14" s="155"/>
      <c r="M14" s="155"/>
      <c r="N14" s="156"/>
      <c r="O14" s="156"/>
      <c r="P14" s="156"/>
      <c r="Q14" s="156"/>
      <c r="R14" s="156"/>
      <c r="S14" s="156"/>
    </row>
    <row r="15" spans="1:22" ht="43.5" customHeight="1">
      <c r="A15" s="120">
        <v>13</v>
      </c>
      <c r="B15" s="152"/>
      <c r="C15" s="153"/>
      <c r="D15" s="161"/>
      <c r="E15" s="152"/>
      <c r="F15" s="154"/>
      <c r="G15" s="152"/>
      <c r="H15" s="155"/>
      <c r="I15" s="155"/>
      <c r="J15" s="155"/>
      <c r="K15" s="155"/>
      <c r="L15" s="155"/>
      <c r="M15" s="155"/>
      <c r="N15" s="156"/>
      <c r="O15" s="156"/>
      <c r="P15" s="156"/>
      <c r="Q15" s="156"/>
      <c r="R15" s="156"/>
      <c r="S15" s="156"/>
    </row>
    <row r="16" spans="1:22" ht="43.5" customHeight="1">
      <c r="A16" s="120">
        <v>14</v>
      </c>
      <c r="B16" s="152"/>
      <c r="C16" s="153"/>
      <c r="D16" s="161"/>
      <c r="E16" s="152"/>
      <c r="F16" s="154"/>
      <c r="G16" s="152"/>
      <c r="H16" s="155"/>
      <c r="I16" s="155"/>
      <c r="J16" s="155"/>
      <c r="K16" s="155"/>
      <c r="L16" s="155"/>
      <c r="M16" s="155"/>
      <c r="N16" s="156"/>
      <c r="O16" s="156"/>
      <c r="P16" s="156"/>
      <c r="Q16" s="156"/>
      <c r="R16" s="156"/>
      <c r="S16" s="156"/>
    </row>
    <row r="17" spans="1:22" ht="43.5" customHeight="1">
      <c r="A17" s="120">
        <v>15</v>
      </c>
      <c r="B17" s="152"/>
      <c r="C17" s="153"/>
      <c r="D17" s="161"/>
      <c r="E17" s="152"/>
      <c r="F17" s="154"/>
      <c r="G17" s="152"/>
      <c r="H17" s="155"/>
      <c r="I17" s="155"/>
      <c r="J17" s="155"/>
      <c r="K17" s="155"/>
      <c r="L17" s="155"/>
      <c r="M17" s="155"/>
      <c r="N17" s="156"/>
      <c r="O17" s="156"/>
      <c r="P17" s="156"/>
      <c r="Q17" s="156"/>
      <c r="R17" s="156"/>
      <c r="S17" s="156"/>
    </row>
    <row r="18" spans="1:22" ht="21" customHeight="1"/>
    <row r="19" spans="1:22">
      <c r="F19" s="99" t="s">
        <v>87</v>
      </c>
      <c r="V19" s="125"/>
    </row>
    <row r="20" spans="1:22">
      <c r="E20" s="122" t="s">
        <v>88</v>
      </c>
      <c r="F20" s="123">
        <f>COUNTIF($E$3:$E$17,E20)</f>
        <v>0</v>
      </c>
      <c r="V20" s="125"/>
    </row>
    <row r="21" spans="1:22">
      <c r="E21" s="122" t="s">
        <v>89</v>
      </c>
      <c r="F21" s="123">
        <f t="shared" ref="F21:F35" si="0">COUNTIF($E$3:$E$17,E21)</f>
        <v>0</v>
      </c>
      <c r="V21" s="125"/>
    </row>
    <row r="22" spans="1:22">
      <c r="E22" s="122" t="s">
        <v>90</v>
      </c>
      <c r="F22" s="123">
        <f t="shared" si="0"/>
        <v>0</v>
      </c>
      <c r="V22" s="125"/>
    </row>
    <row r="23" spans="1:22">
      <c r="E23" s="122" t="s">
        <v>91</v>
      </c>
      <c r="F23" s="123">
        <f t="shared" si="0"/>
        <v>0</v>
      </c>
      <c r="V23" s="125"/>
    </row>
    <row r="24" spans="1:22">
      <c r="E24" s="122" t="s">
        <v>92</v>
      </c>
      <c r="F24" s="123">
        <f t="shared" si="0"/>
        <v>0</v>
      </c>
      <c r="V24" s="125"/>
    </row>
    <row r="25" spans="1:22">
      <c r="E25" s="122" t="s">
        <v>93</v>
      </c>
      <c r="F25" s="123">
        <f t="shared" si="0"/>
        <v>0</v>
      </c>
      <c r="V25" s="125"/>
    </row>
    <row r="26" spans="1:22">
      <c r="E26" s="122" t="s">
        <v>94</v>
      </c>
      <c r="F26" s="123">
        <f t="shared" si="0"/>
        <v>0</v>
      </c>
      <c r="V26" s="125"/>
    </row>
    <row r="27" spans="1:22">
      <c r="E27" s="122" t="s">
        <v>95</v>
      </c>
      <c r="F27" s="123">
        <f t="shared" si="0"/>
        <v>0</v>
      </c>
      <c r="V27" s="125"/>
    </row>
    <row r="28" spans="1:22">
      <c r="E28" s="122" t="s">
        <v>96</v>
      </c>
      <c r="F28" s="123">
        <f t="shared" si="0"/>
        <v>0</v>
      </c>
      <c r="V28" s="125"/>
    </row>
    <row r="29" spans="1:22">
      <c r="E29" s="122" t="s">
        <v>97</v>
      </c>
      <c r="F29" s="123">
        <f t="shared" si="0"/>
        <v>0</v>
      </c>
      <c r="V29" s="125"/>
    </row>
    <row r="30" spans="1:22">
      <c r="E30" s="122" t="s">
        <v>98</v>
      </c>
      <c r="F30" s="123">
        <f t="shared" si="0"/>
        <v>0</v>
      </c>
      <c r="V30" s="125"/>
    </row>
    <row r="31" spans="1:22">
      <c r="E31" s="122" t="s">
        <v>99</v>
      </c>
      <c r="F31" s="123">
        <f t="shared" si="0"/>
        <v>0</v>
      </c>
      <c r="V31" s="125"/>
    </row>
    <row r="32" spans="1:22">
      <c r="E32" s="122" t="s">
        <v>100</v>
      </c>
      <c r="F32" s="123">
        <f t="shared" si="0"/>
        <v>0</v>
      </c>
      <c r="V32" s="125"/>
    </row>
    <row r="33" spans="5:22">
      <c r="E33" s="122" t="s">
        <v>101</v>
      </c>
      <c r="F33" s="123">
        <f t="shared" si="0"/>
        <v>0</v>
      </c>
      <c r="V33" s="125"/>
    </row>
    <row r="34" spans="5:22">
      <c r="E34" s="122" t="s">
        <v>102</v>
      </c>
      <c r="F34" s="123">
        <f>COUNTIF($E$3:$E$17,E34)</f>
        <v>0</v>
      </c>
      <c r="V34" s="125"/>
    </row>
    <row r="35" spans="5:22">
      <c r="E35" s="122" t="s">
        <v>103</v>
      </c>
      <c r="F35" s="123">
        <f t="shared" si="0"/>
        <v>0</v>
      </c>
      <c r="V35" s="125"/>
    </row>
    <row r="36" spans="5:22">
      <c r="V36" s="125"/>
    </row>
  </sheetData>
  <sheetProtection sheet="1" objects="1" scenarios="1"/>
  <protectedRanges>
    <protectedRange sqref="B3:S17" name="範囲1"/>
  </protectedRanges>
  <phoneticPr fontId="27"/>
  <dataValidations count="3">
    <dataValidation type="list" allowBlank="1" showInputMessage="1" showErrorMessage="1" sqref="E3:E17" xr:uid="{D48DC36D-A36D-4635-93A6-0918BC4D316D}">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list" allowBlank="1" showInputMessage="1" showErrorMessage="1" sqref="N3:S17" xr:uid="{7DF1A81D-7B6F-47B5-82AD-AD6F177AC14E}">
      <formula1>"〇"</formula1>
    </dataValidation>
    <dataValidation type="list" allowBlank="1" showDropDown="1" showInputMessage="1" showErrorMessage="1" error="「下半期」の運営月数をご入力ください（最大6ヶ月）" sqref="J3:J17 M3:M17" xr:uid="{B5F0BBF8-DBDB-4051-8CBE-9C2734E6940B}">
      <formula1>"0,1,2,3,4,5,6"</formula1>
    </dataValidation>
  </dataValidations>
  <pageMargins left="0.39370078740157477" right="0.39370078740157477" top="0.75" bottom="0.75" header="0.3" footer="0.3"/>
  <pageSetup paperSize="9" scale="6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50"/>
  <sheetViews>
    <sheetView showZeros="0" view="pageBreakPreview" topLeftCell="A33" zoomScaleNormal="100" zoomScaleSheetLayoutView="100" workbookViewId="0">
      <selection activeCell="S54" sqref="S54"/>
    </sheetView>
  </sheetViews>
  <sheetFormatPr defaultRowHeight="12.75"/>
  <cols>
    <col min="1" max="1" width="4.140625" customWidth="1"/>
    <col min="2" max="4" width="3.85546875" customWidth="1"/>
    <col min="5" max="6" width="3" customWidth="1"/>
    <col min="7" max="7" width="4" customWidth="1"/>
    <col min="8" max="11" width="3" customWidth="1"/>
    <col min="12" max="12" width="4" customWidth="1"/>
    <col min="13" max="20" width="3" customWidth="1"/>
    <col min="21" max="21" width="4" customWidth="1"/>
    <col min="22" max="27" width="3" customWidth="1"/>
    <col min="28" max="28" width="4.28515625" customWidth="1"/>
  </cols>
  <sheetData>
    <row r="1" spans="1:31">
      <c r="A1" s="2" t="s">
        <v>104</v>
      </c>
      <c r="B1" s="4"/>
      <c r="C1" s="3"/>
      <c r="D1" s="3"/>
      <c r="E1" s="4"/>
      <c r="F1" s="4"/>
      <c r="G1" s="4"/>
      <c r="H1" s="4"/>
      <c r="I1" s="4"/>
      <c r="J1" s="4"/>
      <c r="K1" s="4"/>
      <c r="L1" s="4"/>
      <c r="M1" s="4"/>
      <c r="N1" s="4"/>
      <c r="O1" s="4"/>
      <c r="P1" s="4"/>
      <c r="Q1" s="4"/>
      <c r="R1" s="4"/>
      <c r="S1" s="4"/>
      <c r="T1" s="4"/>
      <c r="U1" s="4"/>
      <c r="V1" s="4"/>
      <c r="W1" s="4"/>
      <c r="X1" s="4"/>
      <c r="Y1" s="4"/>
      <c r="Z1" s="4"/>
      <c r="AA1" s="4"/>
      <c r="AB1" s="27"/>
    </row>
    <row r="2" spans="1:31">
      <c r="A2" s="2"/>
      <c r="B2" s="4"/>
      <c r="C2" s="3"/>
      <c r="D2" s="3"/>
      <c r="E2" s="4"/>
      <c r="F2" s="4"/>
      <c r="G2" s="4"/>
      <c r="H2" s="4"/>
      <c r="I2" s="4"/>
      <c r="J2" s="4"/>
      <c r="K2" s="4"/>
      <c r="L2" s="4"/>
      <c r="M2" s="4"/>
      <c r="N2" s="4"/>
      <c r="O2" s="4"/>
      <c r="P2" s="4"/>
      <c r="Q2" s="4"/>
      <c r="R2" s="4"/>
      <c r="S2" s="4"/>
      <c r="T2" s="4"/>
      <c r="U2" s="4"/>
      <c r="V2" s="4"/>
      <c r="W2" s="4"/>
      <c r="X2" s="4"/>
      <c r="Y2" s="4"/>
      <c r="Z2" s="4"/>
      <c r="AA2" s="4"/>
      <c r="AB2" s="4"/>
      <c r="AC2" t="str">
        <f>'（入力の前にお読みください）本申請書の使い方'!C4</f>
        <v>令和７年度由利本荘市介護保険施設等物価高騰対策事業費補助金</v>
      </c>
    </row>
    <row r="3" spans="1:31" ht="13.15" thickBot="1">
      <c r="A3" s="260" t="str">
        <f>AC2&amp;"交付申請書兼実績報告書"</f>
        <v>令和７年度由利本荘市介護保険施設等物価高騰対策事業費補助金交付申請書兼実績報告書</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D3" t="s">
        <v>105</v>
      </c>
    </row>
    <row r="4" spans="1:31">
      <c r="A4" s="260" t="s">
        <v>106</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D4" s="205"/>
      <c r="AE4" s="206"/>
    </row>
    <row r="5" spans="1:31">
      <c r="A5" s="3"/>
      <c r="B5" s="3"/>
      <c r="C5" s="3"/>
      <c r="D5" s="3"/>
      <c r="E5" s="3"/>
      <c r="F5" s="3"/>
      <c r="G5" s="3"/>
      <c r="H5" s="3"/>
      <c r="I5" s="3"/>
      <c r="J5" s="3"/>
      <c r="K5" s="3"/>
      <c r="L5" s="3"/>
      <c r="M5" s="3"/>
      <c r="N5" s="3"/>
      <c r="O5" s="3"/>
      <c r="P5" s="3"/>
      <c r="Q5" s="3"/>
      <c r="R5" s="3"/>
      <c r="S5" s="3"/>
      <c r="T5" s="3"/>
      <c r="U5" s="3"/>
      <c r="V5" s="3"/>
      <c r="W5" s="3"/>
      <c r="X5" s="3"/>
      <c r="Y5" s="3"/>
      <c r="Z5" s="3"/>
      <c r="AA5" s="3"/>
      <c r="AB5" s="3"/>
      <c r="AD5" s="207"/>
      <c r="AE5" s="208"/>
    </row>
    <row r="6" spans="1:31" ht="13.15" thickBot="1">
      <c r="A6" s="4"/>
      <c r="B6" s="4"/>
      <c r="C6" s="3"/>
      <c r="D6" s="3"/>
      <c r="E6" s="4"/>
      <c r="F6" s="4"/>
      <c r="G6" s="4"/>
      <c r="H6" s="4"/>
      <c r="I6" s="4"/>
      <c r="J6" s="4"/>
      <c r="K6" s="4"/>
      <c r="L6" s="4"/>
      <c r="M6" s="4"/>
      <c r="N6" s="4"/>
      <c r="O6" s="4"/>
      <c r="P6" s="4"/>
      <c r="R6" s="96"/>
      <c r="S6" s="96"/>
      <c r="T6" s="228" t="str">
        <f>IF(AD4="","令和　　年　　月　　日",AD4)</f>
        <v>令和　　年　　月　　日</v>
      </c>
      <c r="U6" s="228"/>
      <c r="V6" s="228"/>
      <c r="W6" s="228"/>
      <c r="X6" s="228"/>
      <c r="Y6" s="228"/>
      <c r="Z6" s="228"/>
      <c r="AA6" s="228"/>
      <c r="AB6" s="96"/>
      <c r="AD6" s="209"/>
      <c r="AE6" s="210"/>
    </row>
    <row r="7" spans="1:31">
      <c r="A7" s="260" t="s">
        <v>107</v>
      </c>
      <c r="B7" s="260"/>
      <c r="C7" s="260"/>
      <c r="D7" s="260"/>
      <c r="E7" s="260"/>
      <c r="F7" s="260"/>
      <c r="G7" s="260"/>
      <c r="H7" s="4"/>
      <c r="I7" s="4" t="s">
        <v>108</v>
      </c>
      <c r="J7" s="4"/>
      <c r="K7" s="4"/>
      <c r="L7" s="4"/>
      <c r="M7" s="4"/>
      <c r="N7" s="4"/>
      <c r="O7" s="4"/>
      <c r="P7" s="4"/>
      <c r="Q7" s="4"/>
      <c r="R7" s="4"/>
      <c r="S7" s="4"/>
      <c r="T7" s="4"/>
      <c r="U7" s="4"/>
      <c r="V7" s="4"/>
      <c r="W7" s="4"/>
      <c r="X7" s="4"/>
      <c r="Y7" s="4"/>
      <c r="Z7" s="4"/>
      <c r="AA7" s="4"/>
      <c r="AB7" s="4"/>
    </row>
    <row r="8" spans="1:31">
      <c r="A8" s="4"/>
      <c r="B8" s="4"/>
      <c r="C8" s="3"/>
      <c r="D8" s="3"/>
      <c r="E8" s="4"/>
      <c r="F8" s="4"/>
      <c r="G8" s="4"/>
      <c r="H8" s="4"/>
      <c r="I8" s="4"/>
      <c r="J8" s="4"/>
      <c r="K8" s="4"/>
      <c r="L8" s="4"/>
      <c r="M8" s="4"/>
      <c r="N8" s="4"/>
      <c r="O8" s="4"/>
      <c r="P8" s="4"/>
      <c r="Q8" s="4"/>
      <c r="R8" s="4"/>
      <c r="S8" s="4"/>
      <c r="T8" s="4"/>
      <c r="U8" s="4"/>
      <c r="V8" s="4"/>
      <c r="W8" s="4"/>
      <c r="X8" s="4"/>
      <c r="Y8" s="4"/>
      <c r="Z8" s="4"/>
      <c r="AA8" s="4"/>
      <c r="AB8" s="4"/>
    </row>
    <row r="9" spans="1:31" ht="47.25" customHeight="1">
      <c r="A9" s="261" t="s">
        <v>109</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D9" s="91"/>
    </row>
    <row r="10" spans="1:31" ht="13.15" thickBot="1">
      <c r="A10" s="4"/>
      <c r="B10" s="4"/>
      <c r="C10" s="3"/>
      <c r="D10" s="3"/>
      <c r="E10" s="4"/>
      <c r="F10" s="4"/>
      <c r="G10" s="4"/>
      <c r="H10" s="4"/>
      <c r="I10" s="4"/>
      <c r="J10" s="4"/>
      <c r="K10" s="4"/>
      <c r="L10" s="4"/>
      <c r="M10" s="4"/>
      <c r="N10" s="4"/>
      <c r="O10" s="4"/>
      <c r="P10" s="4"/>
      <c r="Q10" s="4"/>
      <c r="R10" s="4"/>
      <c r="S10" s="4"/>
      <c r="T10" s="4"/>
      <c r="U10" s="4"/>
      <c r="V10" s="4"/>
      <c r="W10" s="4"/>
      <c r="X10" s="4"/>
      <c r="Y10" s="4"/>
      <c r="Z10" s="4"/>
      <c r="AA10" s="4"/>
      <c r="AB10" s="4"/>
    </row>
    <row r="11" spans="1:31" ht="20.25" customHeight="1">
      <c r="A11" s="268" t="s">
        <v>110</v>
      </c>
      <c r="B11" s="262" t="s">
        <v>111</v>
      </c>
      <c r="C11" s="262"/>
      <c r="D11" s="262"/>
      <c r="E11" s="263">
        <f>基本情報!D2</f>
        <v>0</v>
      </c>
      <c r="F11" s="263"/>
      <c r="G11" s="263"/>
      <c r="H11" s="263"/>
      <c r="I11" s="263"/>
      <c r="J11" s="263"/>
      <c r="K11" s="263"/>
      <c r="L11" s="263"/>
      <c r="M11" s="263"/>
      <c r="N11" s="263"/>
      <c r="O11" s="263"/>
      <c r="P11" s="263"/>
      <c r="Q11" s="263"/>
      <c r="R11" s="263"/>
      <c r="S11" s="263"/>
      <c r="T11" s="263"/>
      <c r="U11" s="263"/>
      <c r="V11" s="263"/>
      <c r="W11" s="263"/>
      <c r="X11" s="263"/>
      <c r="Y11" s="263"/>
      <c r="Z11" s="263"/>
      <c r="AA11" s="263"/>
      <c r="AB11" s="264"/>
    </row>
    <row r="12" spans="1:31" ht="20.25" customHeight="1">
      <c r="A12" s="269"/>
      <c r="B12" s="265" t="s">
        <v>112</v>
      </c>
      <c r="C12" s="265"/>
      <c r="D12" s="265"/>
      <c r="E12" s="266">
        <f>基本情報!D3</f>
        <v>0</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7"/>
    </row>
    <row r="13" spans="1:31" ht="20.25" customHeight="1">
      <c r="A13" s="269"/>
      <c r="B13" s="271" t="s">
        <v>113</v>
      </c>
      <c r="C13" s="222"/>
      <c r="D13" s="222"/>
      <c r="E13" s="222"/>
      <c r="F13" s="222"/>
      <c r="G13" s="222"/>
      <c r="H13" s="222"/>
      <c r="I13" s="222"/>
      <c r="J13" s="221" t="s">
        <v>114</v>
      </c>
      <c r="K13" s="222"/>
      <c r="L13" s="222"/>
      <c r="M13" s="272">
        <f>基本情報!D4</f>
        <v>0</v>
      </c>
      <c r="N13" s="272"/>
      <c r="O13" s="272"/>
      <c r="P13" s="272"/>
      <c r="Q13" s="273"/>
      <c r="R13" s="221" t="s">
        <v>115</v>
      </c>
      <c r="S13" s="222"/>
      <c r="T13" s="222"/>
      <c r="U13" s="272">
        <f>基本情報!D5</f>
        <v>0</v>
      </c>
      <c r="V13" s="272"/>
      <c r="W13" s="272"/>
      <c r="X13" s="272"/>
      <c r="Y13" s="272"/>
      <c r="Z13" s="272"/>
      <c r="AA13" s="272"/>
      <c r="AB13" s="274"/>
    </row>
    <row r="14" spans="1:31" ht="29.25" customHeight="1" thickBot="1">
      <c r="A14" s="269"/>
      <c r="B14" s="284" t="s">
        <v>116</v>
      </c>
      <c r="C14" s="285"/>
      <c r="D14" s="286"/>
      <c r="E14" s="76" t="s">
        <v>117</v>
      </c>
      <c r="F14" s="287">
        <f>基本情報!D6</f>
        <v>0</v>
      </c>
      <c r="G14" s="287"/>
      <c r="H14" s="287"/>
      <c r="I14" s="287"/>
      <c r="J14" s="287"/>
      <c r="K14" s="288"/>
      <c r="L14" s="218">
        <f>基本情報!D7</f>
        <v>0</v>
      </c>
      <c r="M14" s="219"/>
      <c r="N14" s="219"/>
      <c r="O14" s="219"/>
      <c r="P14" s="219"/>
      <c r="Q14" s="219"/>
      <c r="R14" s="219"/>
      <c r="S14" s="219"/>
      <c r="T14" s="219"/>
      <c r="U14" s="219"/>
      <c r="V14" s="219"/>
      <c r="W14" s="219"/>
      <c r="X14" s="219"/>
      <c r="Y14" s="219"/>
      <c r="Z14" s="219"/>
      <c r="AA14" s="219"/>
      <c r="AB14" s="220"/>
    </row>
    <row r="15" spans="1:31" ht="20.25" customHeight="1">
      <c r="A15" s="269"/>
      <c r="B15" s="275" t="s">
        <v>118</v>
      </c>
      <c r="C15" s="227"/>
      <c r="D15" s="227"/>
      <c r="E15" s="227"/>
      <c r="F15" s="227"/>
      <c r="G15" s="227"/>
      <c r="H15" s="227"/>
      <c r="I15" s="276"/>
      <c r="J15" s="226" t="s">
        <v>114</v>
      </c>
      <c r="K15" s="227"/>
      <c r="L15" s="227"/>
      <c r="M15" s="216">
        <f>基本情報!D8</f>
        <v>0</v>
      </c>
      <c r="N15" s="216"/>
      <c r="O15" s="216"/>
      <c r="P15" s="216"/>
      <c r="Q15" s="277"/>
      <c r="R15" s="226" t="s">
        <v>115</v>
      </c>
      <c r="S15" s="227"/>
      <c r="T15" s="227"/>
      <c r="U15" s="216">
        <f>基本情報!D9</f>
        <v>0</v>
      </c>
      <c r="V15" s="216"/>
      <c r="W15" s="216"/>
      <c r="X15" s="216"/>
      <c r="Y15" s="216"/>
      <c r="Z15" s="216"/>
      <c r="AA15" s="216"/>
      <c r="AB15" s="217"/>
    </row>
    <row r="16" spans="1:31" ht="20.25" customHeight="1">
      <c r="A16" s="269"/>
      <c r="B16" s="271" t="s">
        <v>119</v>
      </c>
      <c r="C16" s="222"/>
      <c r="D16" s="222"/>
      <c r="E16" s="222"/>
      <c r="F16" s="222"/>
      <c r="G16" s="222"/>
      <c r="H16" s="222"/>
      <c r="I16" s="289"/>
      <c r="J16" s="221" t="s">
        <v>120</v>
      </c>
      <c r="K16" s="222"/>
      <c r="L16" s="222"/>
      <c r="M16" s="290">
        <f>基本情報!D10</f>
        <v>0</v>
      </c>
      <c r="N16" s="290"/>
      <c r="O16" s="290"/>
      <c r="P16" s="290"/>
      <c r="Q16" s="291"/>
      <c r="R16" s="221" t="s">
        <v>121</v>
      </c>
      <c r="S16" s="222"/>
      <c r="T16" s="222"/>
      <c r="U16" s="223">
        <f>基本情報!D11</f>
        <v>0</v>
      </c>
      <c r="V16" s="224"/>
      <c r="W16" s="224"/>
      <c r="X16" s="224"/>
      <c r="Y16" s="224"/>
      <c r="Z16" s="224"/>
      <c r="AA16" s="224"/>
      <c r="AB16" s="225"/>
    </row>
    <row r="17" spans="1:28" ht="20.65" customHeight="1">
      <c r="A17" s="269"/>
      <c r="B17" s="278" t="s">
        <v>122</v>
      </c>
      <c r="C17" s="279"/>
      <c r="D17" s="280"/>
      <c r="E17" s="76" t="s">
        <v>117</v>
      </c>
      <c r="F17" s="292" t="str">
        <f>IF(基本情報!D12="","",基本情報!D12)</f>
        <v/>
      </c>
      <c r="G17" s="292"/>
      <c r="H17" s="292"/>
      <c r="I17" s="292"/>
      <c r="J17" s="292"/>
      <c r="K17" s="293"/>
      <c r="L17" s="235" t="str">
        <f>IF(基本情報!D13="","",基本情報!D13)</f>
        <v/>
      </c>
      <c r="M17" s="236"/>
      <c r="N17" s="236"/>
      <c r="O17" s="236"/>
      <c r="P17" s="236"/>
      <c r="Q17" s="236"/>
      <c r="R17" s="236"/>
      <c r="S17" s="236"/>
      <c r="T17" s="236"/>
      <c r="U17" s="236"/>
      <c r="V17" s="236"/>
      <c r="W17" s="236"/>
      <c r="X17" s="236"/>
      <c r="Y17" s="236"/>
      <c r="Z17" s="236"/>
      <c r="AA17" s="236"/>
      <c r="AB17" s="237"/>
    </row>
    <row r="18" spans="1:28" ht="19.899999999999999" customHeight="1" thickBot="1">
      <c r="A18" s="270"/>
      <c r="B18" s="281"/>
      <c r="C18" s="282"/>
      <c r="D18" s="283"/>
      <c r="E18" s="231" t="str">
        <f>IF(基本情報!D14="","",基本情報!D14)</f>
        <v/>
      </c>
      <c r="F18" s="232"/>
      <c r="G18" s="232"/>
      <c r="H18" s="232"/>
      <c r="I18" s="232"/>
      <c r="J18" s="232"/>
      <c r="K18" s="232"/>
      <c r="L18" s="233"/>
      <c r="M18" s="233"/>
      <c r="N18" s="233"/>
      <c r="O18" s="233"/>
      <c r="P18" s="233"/>
      <c r="Q18" s="233"/>
      <c r="R18" s="233"/>
      <c r="S18" s="233"/>
      <c r="T18" s="233"/>
      <c r="U18" s="233"/>
      <c r="V18" s="233"/>
      <c r="W18" s="233"/>
      <c r="X18" s="233"/>
      <c r="Y18" s="233"/>
      <c r="Z18" s="233"/>
      <c r="AA18" s="233"/>
      <c r="AB18" s="234"/>
    </row>
    <row r="19" spans="1:28" ht="13.15" thickBot="1">
      <c r="A19" s="5"/>
      <c r="B19" s="4"/>
      <c r="C19" s="3"/>
      <c r="D19" s="3"/>
      <c r="E19" s="4"/>
      <c r="F19" s="4"/>
      <c r="G19" s="4"/>
      <c r="H19" s="4"/>
      <c r="I19" s="4"/>
      <c r="J19" s="4"/>
      <c r="K19" s="4"/>
      <c r="L19" s="4"/>
      <c r="M19" s="4"/>
      <c r="N19" s="4"/>
      <c r="O19" s="4"/>
      <c r="P19" s="4"/>
      <c r="Q19" s="4"/>
      <c r="R19" s="4"/>
      <c r="S19" s="4"/>
      <c r="T19" s="4"/>
      <c r="U19" s="4"/>
      <c r="V19" s="4"/>
      <c r="W19" s="4"/>
      <c r="X19" s="4"/>
      <c r="Y19" s="4"/>
      <c r="Z19" s="4"/>
      <c r="AA19" s="4"/>
      <c r="AB19" s="4"/>
    </row>
    <row r="20" spans="1:28" ht="18.95" customHeight="1">
      <c r="A20" s="250" t="s">
        <v>123</v>
      </c>
      <c r="B20" s="251"/>
      <c r="C20" s="251"/>
      <c r="D20" s="251"/>
      <c r="E20" s="251"/>
      <c r="F20" s="251"/>
      <c r="G20" s="211" t="s">
        <v>124</v>
      </c>
      <c r="H20" s="212"/>
      <c r="I20" s="212"/>
      <c r="J20" s="212"/>
      <c r="K20" s="244"/>
      <c r="L20" s="211" t="s">
        <v>125</v>
      </c>
      <c r="M20" s="212"/>
      <c r="N20" s="212"/>
      <c r="O20" s="212"/>
      <c r="P20" s="212"/>
      <c r="Q20" s="211" t="s">
        <v>126</v>
      </c>
      <c r="R20" s="212"/>
      <c r="S20" s="212"/>
      <c r="T20" s="212"/>
      <c r="U20" s="213"/>
      <c r="V20" s="4"/>
      <c r="W20" s="4"/>
      <c r="X20" s="4"/>
      <c r="Y20" s="4"/>
      <c r="Z20" s="4"/>
      <c r="AA20" s="4"/>
      <c r="AB20" s="4"/>
    </row>
    <row r="21" spans="1:28" ht="24.95" customHeight="1" thickBot="1">
      <c r="A21" s="252"/>
      <c r="B21" s="253"/>
      <c r="C21" s="253"/>
      <c r="D21" s="253"/>
      <c r="E21" s="253"/>
      <c r="F21" s="253"/>
      <c r="G21" s="254">
        <f>S44</f>
        <v>0</v>
      </c>
      <c r="H21" s="255"/>
      <c r="I21" s="255"/>
      <c r="J21" s="255"/>
      <c r="K21" s="256"/>
      <c r="L21" s="432">
        <f>X44</f>
        <v>0</v>
      </c>
      <c r="M21" s="433"/>
      <c r="N21" s="433"/>
      <c r="O21" s="433"/>
      <c r="P21" s="433"/>
      <c r="Q21" s="432">
        <f>G21+L21</f>
        <v>0</v>
      </c>
      <c r="R21" s="434"/>
      <c r="S21" s="434"/>
      <c r="T21" s="434"/>
      <c r="U21" s="435"/>
      <c r="V21" s="4"/>
      <c r="W21" s="4"/>
      <c r="X21" s="4"/>
      <c r="Y21" s="4"/>
      <c r="Z21" s="4"/>
      <c r="AA21" s="4"/>
      <c r="AB21" s="4"/>
    </row>
    <row r="22" spans="1:28">
      <c r="A22" s="5"/>
      <c r="B22" s="4"/>
      <c r="C22" s="3"/>
      <c r="D22" s="3"/>
      <c r="E22" s="4"/>
      <c r="F22" s="4"/>
      <c r="G22" s="4"/>
      <c r="H22" s="4"/>
      <c r="I22" s="4"/>
      <c r="J22" s="4"/>
      <c r="K22" s="4"/>
      <c r="L22" s="4"/>
      <c r="M22" s="4"/>
      <c r="N22" s="4"/>
      <c r="O22" s="4"/>
      <c r="P22" s="4"/>
      <c r="Q22" s="4"/>
      <c r="R22" s="4"/>
      <c r="S22" s="4"/>
      <c r="T22" s="4"/>
      <c r="U22" s="4"/>
      <c r="V22" s="4"/>
      <c r="W22" s="4"/>
      <c r="X22" s="4"/>
      <c r="Y22" s="4"/>
      <c r="Z22" s="4"/>
      <c r="AA22" s="4"/>
      <c r="AB22" s="4"/>
    </row>
    <row r="23" spans="1:28" ht="13.15" thickBot="1">
      <c r="A23" s="4" t="s">
        <v>127</v>
      </c>
      <c r="B23" s="4"/>
      <c r="C23" s="4"/>
      <c r="D23" s="4"/>
      <c r="E23" s="4"/>
      <c r="F23" s="4"/>
      <c r="G23" s="26"/>
      <c r="H23" s="4"/>
      <c r="I23" s="4"/>
      <c r="J23" s="4"/>
      <c r="K23" s="4"/>
      <c r="L23" s="4"/>
      <c r="M23" s="4"/>
      <c r="N23" s="4"/>
      <c r="O23" s="4"/>
      <c r="P23" s="4"/>
      <c r="Q23" s="4"/>
      <c r="R23" s="4"/>
      <c r="S23" s="4"/>
      <c r="T23" s="4"/>
      <c r="U23" s="4"/>
      <c r="V23" s="4"/>
      <c r="W23" s="4"/>
      <c r="X23" s="4"/>
      <c r="Y23" s="4"/>
      <c r="Z23" s="4"/>
      <c r="AA23" s="4"/>
      <c r="AB23" s="4"/>
    </row>
    <row r="24" spans="1:28" ht="18" customHeight="1" thickBot="1">
      <c r="A24" s="229" t="s">
        <v>128</v>
      </c>
      <c r="B24" s="230"/>
      <c r="C24" s="230"/>
      <c r="D24" s="230"/>
      <c r="E24" s="230"/>
      <c r="F24" s="230"/>
      <c r="G24" s="230"/>
      <c r="H24" s="230"/>
      <c r="I24" s="230"/>
      <c r="J24" s="230"/>
      <c r="K24" s="230"/>
      <c r="L24" s="230"/>
      <c r="M24" s="230"/>
      <c r="N24" s="230"/>
      <c r="O24" s="247" t="s">
        <v>129</v>
      </c>
      <c r="P24" s="248"/>
      <c r="Q24" s="248"/>
      <c r="R24" s="249"/>
      <c r="S24" s="245" t="s">
        <v>130</v>
      </c>
      <c r="T24" s="245"/>
      <c r="U24" s="245"/>
      <c r="V24" s="245"/>
      <c r="W24" s="246"/>
      <c r="X24" s="245" t="s">
        <v>131</v>
      </c>
      <c r="Y24" s="245"/>
      <c r="Z24" s="245"/>
      <c r="AA24" s="245"/>
      <c r="AB24" s="246"/>
    </row>
    <row r="25" spans="1:28" ht="18" customHeight="1">
      <c r="A25" s="257" t="s">
        <v>132</v>
      </c>
      <c r="B25" s="9">
        <v>1</v>
      </c>
      <c r="C25" s="21" t="s">
        <v>88</v>
      </c>
      <c r="D25" s="21"/>
      <c r="E25" s="21"/>
      <c r="F25" s="21"/>
      <c r="G25" s="21"/>
      <c r="H25" s="21"/>
      <c r="I25" s="21"/>
      <c r="J25" s="21"/>
      <c r="K25" s="21"/>
      <c r="L25" s="21"/>
      <c r="M25" s="21"/>
      <c r="N25" s="21"/>
      <c r="O25" s="436">
        <f>施設一覧!F20</f>
        <v>0</v>
      </c>
      <c r="P25" s="437"/>
      <c r="Q25" s="199" t="s">
        <v>133</v>
      </c>
      <c r="R25" s="200"/>
      <c r="S25" s="214">
        <f>'申請額一覧（別紙１）'!AA22</f>
        <v>0</v>
      </c>
      <c r="T25" s="215"/>
      <c r="U25" s="215"/>
      <c r="V25" s="215"/>
      <c r="W25" s="84" t="s">
        <v>134</v>
      </c>
      <c r="X25" s="214">
        <f>'申請額一覧（別紙１）'!AB22</f>
        <v>0</v>
      </c>
      <c r="Y25" s="215"/>
      <c r="Z25" s="215"/>
      <c r="AA25" s="215"/>
      <c r="AB25" s="28" t="s">
        <v>135</v>
      </c>
    </row>
    <row r="26" spans="1:28" ht="18" customHeight="1">
      <c r="A26" s="258"/>
      <c r="B26" s="10">
        <v>2</v>
      </c>
      <c r="C26" s="22" t="s">
        <v>136</v>
      </c>
      <c r="D26" s="22"/>
      <c r="E26" s="22"/>
      <c r="F26" s="22"/>
      <c r="G26" s="22"/>
      <c r="H26" s="22"/>
      <c r="I26" s="22"/>
      <c r="J26" s="22"/>
      <c r="K26" s="22"/>
      <c r="L26" s="22"/>
      <c r="M26" s="22"/>
      <c r="N26" s="22"/>
      <c r="O26" s="438">
        <f>施設一覧!F21</f>
        <v>0</v>
      </c>
      <c r="P26" s="439"/>
      <c r="Q26" s="201" t="s">
        <v>133</v>
      </c>
      <c r="R26" s="202"/>
      <c r="S26" s="214">
        <f>'申請額一覧（別紙１）'!AA23</f>
        <v>0</v>
      </c>
      <c r="T26" s="215"/>
      <c r="U26" s="215"/>
      <c r="V26" s="215"/>
      <c r="W26" s="82" t="s">
        <v>134</v>
      </c>
      <c r="X26" s="214">
        <f>'申請額一覧（別紙１）'!AB23</f>
        <v>0</v>
      </c>
      <c r="Y26" s="215"/>
      <c r="Z26" s="215"/>
      <c r="AA26" s="215"/>
      <c r="AB26" s="29" t="s">
        <v>135</v>
      </c>
    </row>
    <row r="27" spans="1:28" ht="18" customHeight="1">
      <c r="A27" s="258"/>
      <c r="B27" s="11">
        <v>3</v>
      </c>
      <c r="C27" s="22" t="s">
        <v>137</v>
      </c>
      <c r="D27" s="22"/>
      <c r="E27" s="22"/>
      <c r="F27" s="22"/>
      <c r="G27" s="22"/>
      <c r="H27" s="22"/>
      <c r="I27" s="22"/>
      <c r="J27" s="22"/>
      <c r="K27" s="22"/>
      <c r="L27" s="22"/>
      <c r="M27" s="22"/>
      <c r="N27" s="22"/>
      <c r="O27" s="438">
        <f>施設一覧!F22</f>
        <v>0</v>
      </c>
      <c r="P27" s="439"/>
      <c r="Q27" s="201" t="s">
        <v>133</v>
      </c>
      <c r="R27" s="202"/>
      <c r="S27" s="214">
        <f>'申請額一覧（別紙１）'!AA24</f>
        <v>0</v>
      </c>
      <c r="T27" s="215"/>
      <c r="U27" s="215"/>
      <c r="V27" s="215"/>
      <c r="W27" s="82" t="s">
        <v>134</v>
      </c>
      <c r="X27" s="214">
        <f>'申請額一覧（別紙１）'!AB24</f>
        <v>0</v>
      </c>
      <c r="Y27" s="215"/>
      <c r="Z27" s="215"/>
      <c r="AA27" s="215"/>
      <c r="AB27" s="29" t="s">
        <v>135</v>
      </c>
    </row>
    <row r="28" spans="1:28" ht="18" customHeight="1">
      <c r="A28" s="258"/>
      <c r="B28" s="11">
        <v>4</v>
      </c>
      <c r="C28" s="22" t="s">
        <v>138</v>
      </c>
      <c r="D28" s="22"/>
      <c r="E28" s="22"/>
      <c r="F28" s="22"/>
      <c r="G28" s="22"/>
      <c r="H28" s="22"/>
      <c r="I28" s="22"/>
      <c r="J28" s="22"/>
      <c r="K28" s="22"/>
      <c r="L28" s="22"/>
      <c r="M28" s="22"/>
      <c r="N28" s="22"/>
      <c r="O28" s="438">
        <f>施設一覧!F23</f>
        <v>0</v>
      </c>
      <c r="P28" s="439"/>
      <c r="Q28" s="201" t="s">
        <v>133</v>
      </c>
      <c r="R28" s="202"/>
      <c r="S28" s="214">
        <f>'申請額一覧（別紙１）'!AA25</f>
        <v>0</v>
      </c>
      <c r="T28" s="215"/>
      <c r="U28" s="215"/>
      <c r="V28" s="215"/>
      <c r="W28" s="82" t="s">
        <v>134</v>
      </c>
      <c r="X28" s="214">
        <f>'申請額一覧（別紙１）'!AB25</f>
        <v>0</v>
      </c>
      <c r="Y28" s="215"/>
      <c r="Z28" s="215"/>
      <c r="AA28" s="215"/>
      <c r="AB28" s="30" t="s">
        <v>135</v>
      </c>
    </row>
    <row r="29" spans="1:28" ht="18" customHeight="1">
      <c r="A29" s="258"/>
      <c r="B29" s="10">
        <v>5</v>
      </c>
      <c r="C29" s="23" t="s">
        <v>139</v>
      </c>
      <c r="D29" s="22"/>
      <c r="E29" s="22"/>
      <c r="F29" s="22"/>
      <c r="G29" s="22"/>
      <c r="H29" s="22"/>
      <c r="I29" s="22"/>
      <c r="J29" s="22"/>
      <c r="K29" s="22"/>
      <c r="L29" s="22"/>
      <c r="M29" s="22"/>
      <c r="N29" s="22"/>
      <c r="O29" s="438">
        <f>施設一覧!F24</f>
        <v>0</v>
      </c>
      <c r="P29" s="439"/>
      <c r="Q29" s="201" t="s">
        <v>133</v>
      </c>
      <c r="R29" s="202"/>
      <c r="S29" s="214">
        <f>'申請額一覧（別紙１）'!AA26</f>
        <v>0</v>
      </c>
      <c r="T29" s="215"/>
      <c r="U29" s="215"/>
      <c r="V29" s="215"/>
      <c r="W29" s="82" t="s">
        <v>134</v>
      </c>
      <c r="X29" s="214">
        <f>'申請額一覧（別紙１）'!AB26</f>
        <v>0</v>
      </c>
      <c r="Y29" s="215"/>
      <c r="Z29" s="215"/>
      <c r="AA29" s="215"/>
      <c r="AB29" s="30" t="s">
        <v>135</v>
      </c>
    </row>
    <row r="30" spans="1:28" ht="18" customHeight="1">
      <c r="A30" s="258"/>
      <c r="B30" s="12">
        <v>6</v>
      </c>
      <c r="C30" s="22" t="s">
        <v>140</v>
      </c>
      <c r="D30" s="22"/>
      <c r="E30" s="22"/>
      <c r="F30" s="22"/>
      <c r="G30" s="22"/>
      <c r="H30" s="22"/>
      <c r="I30" s="22"/>
      <c r="J30" s="22"/>
      <c r="K30" s="22"/>
      <c r="L30" s="22"/>
      <c r="M30" s="22"/>
      <c r="N30" s="22"/>
      <c r="O30" s="438">
        <f>施設一覧!F25</f>
        <v>0</v>
      </c>
      <c r="P30" s="439"/>
      <c r="Q30" s="201" t="s">
        <v>133</v>
      </c>
      <c r="R30" s="202"/>
      <c r="S30" s="214">
        <f>'申請額一覧（別紙１）'!AA27</f>
        <v>0</v>
      </c>
      <c r="T30" s="215"/>
      <c r="U30" s="215"/>
      <c r="V30" s="215"/>
      <c r="W30" s="82" t="s">
        <v>134</v>
      </c>
      <c r="X30" s="214">
        <f>'申請額一覧（別紙１）'!AB27</f>
        <v>0</v>
      </c>
      <c r="Y30" s="215"/>
      <c r="Z30" s="215"/>
      <c r="AA30" s="215"/>
      <c r="AB30" s="29" t="s">
        <v>135</v>
      </c>
    </row>
    <row r="31" spans="1:28" ht="18" customHeight="1">
      <c r="A31" s="258"/>
      <c r="B31" s="13">
        <v>7</v>
      </c>
      <c r="C31" s="22" t="s">
        <v>141</v>
      </c>
      <c r="D31" s="22"/>
      <c r="E31" s="22"/>
      <c r="F31" s="22"/>
      <c r="G31" s="22"/>
      <c r="H31" s="22"/>
      <c r="I31" s="22"/>
      <c r="J31" s="22"/>
      <c r="K31" s="22"/>
      <c r="L31" s="22"/>
      <c r="M31" s="22"/>
      <c r="N31" s="22"/>
      <c r="O31" s="438">
        <f>施設一覧!F26</f>
        <v>0</v>
      </c>
      <c r="P31" s="439"/>
      <c r="Q31" s="201" t="s">
        <v>133</v>
      </c>
      <c r="R31" s="202"/>
      <c r="S31" s="214">
        <f>'申請額一覧（別紙１）'!AA28</f>
        <v>0</v>
      </c>
      <c r="T31" s="215"/>
      <c r="U31" s="215"/>
      <c r="V31" s="215"/>
      <c r="W31" s="82" t="s">
        <v>134</v>
      </c>
      <c r="X31" s="214">
        <f>'申請額一覧（別紙１）'!AB28</f>
        <v>0</v>
      </c>
      <c r="Y31" s="215"/>
      <c r="Z31" s="215"/>
      <c r="AA31" s="215"/>
      <c r="AB31" s="29" t="s">
        <v>135</v>
      </c>
    </row>
    <row r="32" spans="1:28" ht="18" customHeight="1">
      <c r="A32" s="258"/>
      <c r="B32" s="10">
        <v>8</v>
      </c>
      <c r="C32" s="22" t="s">
        <v>142</v>
      </c>
      <c r="D32" s="22"/>
      <c r="E32" s="22"/>
      <c r="F32" s="22"/>
      <c r="G32" s="22"/>
      <c r="H32" s="22"/>
      <c r="I32" s="22"/>
      <c r="J32" s="22"/>
      <c r="K32" s="22"/>
      <c r="L32" s="22"/>
      <c r="M32" s="22"/>
      <c r="N32" s="22"/>
      <c r="O32" s="438">
        <f>施設一覧!F27</f>
        <v>0</v>
      </c>
      <c r="P32" s="439"/>
      <c r="Q32" s="201" t="s">
        <v>133</v>
      </c>
      <c r="R32" s="202"/>
      <c r="S32" s="214">
        <f>'申請額一覧（別紙１）'!AA29</f>
        <v>0</v>
      </c>
      <c r="T32" s="215"/>
      <c r="U32" s="215"/>
      <c r="V32" s="215"/>
      <c r="W32" s="82" t="s">
        <v>134</v>
      </c>
      <c r="X32" s="214">
        <f>'申請額一覧（別紙１）'!AB29</f>
        <v>0</v>
      </c>
      <c r="Y32" s="215"/>
      <c r="Z32" s="215"/>
      <c r="AA32" s="215"/>
      <c r="AB32" s="29" t="s">
        <v>135</v>
      </c>
    </row>
    <row r="33" spans="1:28" ht="18" customHeight="1">
      <c r="A33" s="258"/>
      <c r="B33" s="14">
        <v>9</v>
      </c>
      <c r="C33" s="4" t="s">
        <v>143</v>
      </c>
      <c r="D33" s="4"/>
      <c r="E33" s="4"/>
      <c r="F33" s="4"/>
      <c r="G33" s="4"/>
      <c r="H33" s="4"/>
      <c r="I33" s="4"/>
      <c r="J33" s="4"/>
      <c r="K33" s="4"/>
      <c r="L33" s="4"/>
      <c r="M33" s="4"/>
      <c r="N33" s="4"/>
      <c r="O33" s="438">
        <f>施設一覧!F28</f>
        <v>0</v>
      </c>
      <c r="P33" s="439"/>
      <c r="Q33" s="201" t="s">
        <v>133</v>
      </c>
      <c r="R33" s="202"/>
      <c r="S33" s="214">
        <f>'申請額一覧（別紙１）'!AA30</f>
        <v>0</v>
      </c>
      <c r="T33" s="215"/>
      <c r="U33" s="215"/>
      <c r="V33" s="215"/>
      <c r="W33" s="82" t="s">
        <v>134</v>
      </c>
      <c r="X33" s="214">
        <f>'申請額一覧（別紙１）'!AB30</f>
        <v>0</v>
      </c>
      <c r="Y33" s="215"/>
      <c r="Z33" s="215"/>
      <c r="AA33" s="215"/>
      <c r="AB33" s="29" t="s">
        <v>135</v>
      </c>
    </row>
    <row r="34" spans="1:28" ht="18" customHeight="1" thickBot="1">
      <c r="A34" s="259"/>
      <c r="B34" s="15">
        <v>10</v>
      </c>
      <c r="C34" s="24" t="s">
        <v>144</v>
      </c>
      <c r="D34" s="24"/>
      <c r="E34" s="24"/>
      <c r="F34" s="24"/>
      <c r="G34" s="24"/>
      <c r="H34" s="24"/>
      <c r="I34" s="24"/>
      <c r="J34" s="24"/>
      <c r="K34" s="24"/>
      <c r="L34" s="24"/>
      <c r="M34" s="24"/>
      <c r="N34" s="24"/>
      <c r="O34" s="438">
        <f>施設一覧!F29</f>
        <v>0</v>
      </c>
      <c r="P34" s="439"/>
      <c r="Q34" s="201" t="s">
        <v>133</v>
      </c>
      <c r="R34" s="202"/>
      <c r="S34" s="440">
        <f>'申請額一覧（別紙１）'!AA31</f>
        <v>0</v>
      </c>
      <c r="T34" s="441"/>
      <c r="U34" s="441"/>
      <c r="V34" s="441"/>
      <c r="W34" s="82" t="s">
        <v>134</v>
      </c>
      <c r="X34" s="214">
        <f>'申請額一覧（別紙１）'!AB31</f>
        <v>0</v>
      </c>
      <c r="Y34" s="215"/>
      <c r="Z34" s="215"/>
      <c r="AA34" s="215"/>
      <c r="AB34" s="29" t="s">
        <v>135</v>
      </c>
    </row>
    <row r="35" spans="1:28" ht="18" customHeight="1" thickBot="1">
      <c r="A35" s="229" t="s">
        <v>145</v>
      </c>
      <c r="B35" s="230"/>
      <c r="C35" s="230"/>
      <c r="D35" s="230"/>
      <c r="E35" s="230"/>
      <c r="F35" s="230"/>
      <c r="G35" s="230"/>
      <c r="H35" s="230"/>
      <c r="I35" s="230"/>
      <c r="J35" s="230"/>
      <c r="K35" s="230"/>
      <c r="L35" s="230"/>
      <c r="M35" s="230"/>
      <c r="N35" s="230"/>
      <c r="O35" s="442">
        <f>SUM(O25:P34)</f>
        <v>0</v>
      </c>
      <c r="P35" s="443"/>
      <c r="Q35" s="197" t="s">
        <v>133</v>
      </c>
      <c r="R35" s="198"/>
      <c r="S35" s="203">
        <f>SUM(S25:V34)</f>
        <v>0</v>
      </c>
      <c r="T35" s="204"/>
      <c r="U35" s="204"/>
      <c r="V35" s="204"/>
      <c r="W35" s="83" t="s">
        <v>134</v>
      </c>
      <c r="X35" s="203">
        <f>SUM(X25:AA34)</f>
        <v>0</v>
      </c>
      <c r="Y35" s="204"/>
      <c r="Z35" s="204"/>
      <c r="AA35" s="204"/>
      <c r="AB35" s="31" t="s">
        <v>135</v>
      </c>
    </row>
    <row r="36" spans="1:28" ht="18" customHeight="1">
      <c r="A36" s="243" t="s">
        <v>146</v>
      </c>
      <c r="B36" s="16">
        <v>11</v>
      </c>
      <c r="C36" s="21" t="s">
        <v>147</v>
      </c>
      <c r="D36" s="21"/>
      <c r="E36" s="21"/>
      <c r="F36" s="21"/>
      <c r="G36" s="21"/>
      <c r="H36" s="21"/>
      <c r="I36" s="21"/>
      <c r="J36" s="21"/>
      <c r="K36" s="21"/>
      <c r="L36" s="21"/>
      <c r="M36" s="21"/>
      <c r="N36" s="21"/>
      <c r="O36" s="444">
        <f>施設一覧!F30</f>
        <v>0</v>
      </c>
      <c r="P36" s="445"/>
      <c r="Q36" s="199" t="s">
        <v>133</v>
      </c>
      <c r="R36" s="200"/>
      <c r="S36" s="446">
        <f>'申請額一覧（別紙１）'!AA33</f>
        <v>0</v>
      </c>
      <c r="T36" s="447"/>
      <c r="U36" s="447"/>
      <c r="V36" s="447"/>
      <c r="W36" s="84" t="s">
        <v>134</v>
      </c>
      <c r="X36" s="214">
        <f>'申請額一覧（別紙１）'!AB33</f>
        <v>0</v>
      </c>
      <c r="Y36" s="215"/>
      <c r="Z36" s="215"/>
      <c r="AA36" s="215"/>
      <c r="AB36" s="32" t="s">
        <v>135</v>
      </c>
    </row>
    <row r="37" spans="1:28" ht="18" customHeight="1" thickBot="1">
      <c r="A37" s="243"/>
      <c r="B37" s="17">
        <v>12</v>
      </c>
      <c r="C37" s="4" t="s">
        <v>148</v>
      </c>
      <c r="D37" s="4"/>
      <c r="E37" s="4"/>
      <c r="F37" s="4"/>
      <c r="G37" s="4"/>
      <c r="H37" s="4"/>
      <c r="I37" s="4"/>
      <c r="J37" s="4"/>
      <c r="K37" s="4"/>
      <c r="L37" s="4"/>
      <c r="M37" s="4"/>
      <c r="N37" s="4"/>
      <c r="O37" s="448">
        <f>施設一覧!F31</f>
        <v>0</v>
      </c>
      <c r="P37" s="449"/>
      <c r="Q37" s="195" t="s">
        <v>133</v>
      </c>
      <c r="R37" s="196"/>
      <c r="S37" s="440">
        <f>'申請額一覧（別紙１）'!AA34</f>
        <v>0</v>
      </c>
      <c r="T37" s="441"/>
      <c r="U37" s="441"/>
      <c r="V37" s="441"/>
      <c r="W37" s="82" t="s">
        <v>134</v>
      </c>
      <c r="X37" s="214">
        <f>'申請額一覧（別紙１）'!AB34</f>
        <v>0</v>
      </c>
      <c r="Y37" s="215"/>
      <c r="Z37" s="215"/>
      <c r="AA37" s="215"/>
      <c r="AB37" s="33" t="s">
        <v>135</v>
      </c>
    </row>
    <row r="38" spans="1:28" ht="18" customHeight="1" thickBot="1">
      <c r="A38" s="229" t="s">
        <v>145</v>
      </c>
      <c r="B38" s="230"/>
      <c r="C38" s="230"/>
      <c r="D38" s="230"/>
      <c r="E38" s="230"/>
      <c r="F38" s="230"/>
      <c r="G38" s="230"/>
      <c r="H38" s="230"/>
      <c r="I38" s="230"/>
      <c r="J38" s="230"/>
      <c r="K38" s="230"/>
      <c r="L38" s="230"/>
      <c r="M38" s="230"/>
      <c r="N38" s="230"/>
      <c r="O38" s="442">
        <f>SUM(O36:P37)</f>
        <v>0</v>
      </c>
      <c r="P38" s="443"/>
      <c r="Q38" s="197" t="s">
        <v>133</v>
      </c>
      <c r="R38" s="198"/>
      <c r="S38" s="203">
        <f>SUM(S36:V37)</f>
        <v>0</v>
      </c>
      <c r="T38" s="204"/>
      <c r="U38" s="204"/>
      <c r="V38" s="204"/>
      <c r="W38" s="83" t="s">
        <v>134</v>
      </c>
      <c r="X38" s="203">
        <f>SUM(X36:AA37)</f>
        <v>0</v>
      </c>
      <c r="Y38" s="204"/>
      <c r="Z38" s="204"/>
      <c r="AA38" s="204"/>
      <c r="AB38" s="31" t="s">
        <v>135</v>
      </c>
    </row>
    <row r="39" spans="1:28" ht="18" customHeight="1">
      <c r="A39" s="240" t="s">
        <v>149</v>
      </c>
      <c r="B39" s="18">
        <v>13</v>
      </c>
      <c r="C39" s="8" t="s">
        <v>100</v>
      </c>
      <c r="D39" s="25"/>
      <c r="E39" s="25"/>
      <c r="F39" s="25"/>
      <c r="G39" s="25"/>
      <c r="H39" s="25"/>
      <c r="I39" s="25"/>
      <c r="J39" s="25"/>
      <c r="K39" s="25"/>
      <c r="L39" s="25"/>
      <c r="M39" s="25"/>
      <c r="N39" s="25"/>
      <c r="O39" s="436">
        <f>施設一覧!F32</f>
        <v>0</v>
      </c>
      <c r="P39" s="437"/>
      <c r="Q39" s="199" t="s">
        <v>133</v>
      </c>
      <c r="R39" s="200"/>
      <c r="S39" s="446">
        <f>'申請額一覧（別紙１）'!AA36</f>
        <v>0</v>
      </c>
      <c r="T39" s="447"/>
      <c r="U39" s="447"/>
      <c r="V39" s="447"/>
      <c r="W39" s="84" t="s">
        <v>134</v>
      </c>
      <c r="X39" s="214">
        <f>'申請額一覧（別紙１）'!AB36</f>
        <v>0</v>
      </c>
      <c r="Y39" s="215"/>
      <c r="Z39" s="215"/>
      <c r="AA39" s="215"/>
      <c r="AB39" s="28" t="s">
        <v>135</v>
      </c>
    </row>
    <row r="40" spans="1:28" ht="18" customHeight="1">
      <c r="A40" s="240"/>
      <c r="B40" s="18">
        <v>14</v>
      </c>
      <c r="C40" s="23" t="s">
        <v>101</v>
      </c>
      <c r="D40" s="23"/>
      <c r="E40" s="23"/>
      <c r="F40" s="23"/>
      <c r="G40" s="23"/>
      <c r="H40" s="23"/>
      <c r="I40" s="23"/>
      <c r="J40" s="23"/>
      <c r="K40" s="23"/>
      <c r="L40" s="23"/>
      <c r="M40" s="23"/>
      <c r="N40" s="23"/>
      <c r="O40" s="438">
        <f>施設一覧!F33</f>
        <v>0</v>
      </c>
      <c r="P40" s="439"/>
      <c r="Q40" s="201" t="s">
        <v>133</v>
      </c>
      <c r="R40" s="202"/>
      <c r="S40" s="450">
        <f>'申請額一覧（別紙１）'!AA37</f>
        <v>0</v>
      </c>
      <c r="T40" s="451"/>
      <c r="U40" s="451"/>
      <c r="V40" s="451"/>
      <c r="W40" s="82" t="s">
        <v>134</v>
      </c>
      <c r="X40" s="214">
        <f>'申請額一覧（別紙１）'!AB37</f>
        <v>0</v>
      </c>
      <c r="Y40" s="215"/>
      <c r="Z40" s="215"/>
      <c r="AA40" s="215"/>
      <c r="AB40" s="29" t="s">
        <v>135</v>
      </c>
    </row>
    <row r="41" spans="1:28" ht="18" customHeight="1">
      <c r="A41" s="240"/>
      <c r="B41" s="18">
        <v>15</v>
      </c>
      <c r="C41" s="23" t="s">
        <v>102</v>
      </c>
      <c r="D41" s="23"/>
      <c r="E41" s="23"/>
      <c r="F41" s="23"/>
      <c r="G41" s="23"/>
      <c r="H41" s="23"/>
      <c r="I41" s="23"/>
      <c r="J41" s="23"/>
      <c r="K41" s="23"/>
      <c r="L41" s="23"/>
      <c r="M41" s="23"/>
      <c r="N41" s="23"/>
      <c r="O41" s="438">
        <f>施設一覧!F34</f>
        <v>0</v>
      </c>
      <c r="P41" s="439"/>
      <c r="Q41" s="201" t="s">
        <v>133</v>
      </c>
      <c r="R41" s="202"/>
      <c r="S41" s="450">
        <f>'申請額一覧（別紙１）'!AA38</f>
        <v>0</v>
      </c>
      <c r="T41" s="451"/>
      <c r="U41" s="451"/>
      <c r="V41" s="451"/>
      <c r="W41" s="82" t="s">
        <v>134</v>
      </c>
      <c r="X41" s="214">
        <f>'申請額一覧（別紙１）'!AB38</f>
        <v>0</v>
      </c>
      <c r="Y41" s="215"/>
      <c r="Z41" s="215"/>
      <c r="AA41" s="215"/>
      <c r="AB41" s="29" t="s">
        <v>135</v>
      </c>
    </row>
    <row r="42" spans="1:28" ht="18" customHeight="1" thickBot="1">
      <c r="A42" s="240"/>
      <c r="B42" s="18">
        <v>16</v>
      </c>
      <c r="C42" s="23" t="s">
        <v>103</v>
      </c>
      <c r="D42" s="23"/>
      <c r="E42" s="23"/>
      <c r="F42" s="23"/>
      <c r="G42" s="23"/>
      <c r="H42" s="23"/>
      <c r="I42" s="23"/>
      <c r="J42" s="23"/>
      <c r="K42" s="23"/>
      <c r="L42" s="23"/>
      <c r="M42" s="23"/>
      <c r="N42" s="23"/>
      <c r="O42" s="438">
        <f>施設一覧!F35</f>
        <v>0</v>
      </c>
      <c r="P42" s="439"/>
      <c r="Q42" s="201" t="s">
        <v>133</v>
      </c>
      <c r="R42" s="202"/>
      <c r="S42" s="440">
        <f>'申請額一覧（別紙１）'!AA39</f>
        <v>0</v>
      </c>
      <c r="T42" s="441"/>
      <c r="U42" s="441"/>
      <c r="V42" s="441"/>
      <c r="W42" s="82" t="s">
        <v>134</v>
      </c>
      <c r="X42" s="214">
        <f>'申請額一覧（別紙１）'!AB39</f>
        <v>0</v>
      </c>
      <c r="Y42" s="215"/>
      <c r="Z42" s="215"/>
      <c r="AA42" s="215"/>
      <c r="AB42" s="29" t="s">
        <v>135</v>
      </c>
    </row>
    <row r="43" spans="1:28" ht="18" customHeight="1" thickBot="1">
      <c r="A43" s="229" t="s">
        <v>145</v>
      </c>
      <c r="B43" s="230"/>
      <c r="C43" s="230"/>
      <c r="D43" s="230"/>
      <c r="E43" s="230"/>
      <c r="F43" s="230"/>
      <c r="G43" s="230"/>
      <c r="H43" s="230"/>
      <c r="I43" s="230"/>
      <c r="J43" s="230"/>
      <c r="K43" s="230"/>
      <c r="L43" s="230"/>
      <c r="M43" s="230"/>
      <c r="N43" s="230"/>
      <c r="O43" s="442">
        <f>SUM(O39:P42)</f>
        <v>0</v>
      </c>
      <c r="P43" s="443"/>
      <c r="Q43" s="197" t="s">
        <v>133</v>
      </c>
      <c r="R43" s="198"/>
      <c r="S43" s="203">
        <f>SUM(S39:V42)</f>
        <v>0</v>
      </c>
      <c r="T43" s="204"/>
      <c r="U43" s="204"/>
      <c r="V43" s="204"/>
      <c r="W43" s="83" t="s">
        <v>134</v>
      </c>
      <c r="X43" s="203">
        <f>SUM(X39:AA42)</f>
        <v>0</v>
      </c>
      <c r="Y43" s="204"/>
      <c r="Z43" s="204"/>
      <c r="AA43" s="204"/>
      <c r="AB43" s="31" t="s">
        <v>135</v>
      </c>
    </row>
    <row r="44" spans="1:28" ht="18" customHeight="1" thickBot="1">
      <c r="A44" s="229" t="s">
        <v>150</v>
      </c>
      <c r="B44" s="230"/>
      <c r="C44" s="230"/>
      <c r="D44" s="230"/>
      <c r="E44" s="230"/>
      <c r="F44" s="230"/>
      <c r="G44" s="230"/>
      <c r="H44" s="230"/>
      <c r="I44" s="230"/>
      <c r="J44" s="230"/>
      <c r="K44" s="230"/>
      <c r="L44" s="230"/>
      <c r="M44" s="230"/>
      <c r="N44" s="230"/>
      <c r="O44" s="241">
        <f>SUM(O35,O38,O43)</f>
        <v>0</v>
      </c>
      <c r="P44" s="242"/>
      <c r="Q44" s="197" t="s">
        <v>133</v>
      </c>
      <c r="R44" s="198"/>
      <c r="S44" s="238">
        <f>SUM(S35,S38,S43)</f>
        <v>0</v>
      </c>
      <c r="T44" s="239"/>
      <c r="U44" s="239"/>
      <c r="V44" s="239"/>
      <c r="W44" s="83" t="s">
        <v>134</v>
      </c>
      <c r="X44" s="238">
        <f>SUM(X35,X38,X43)</f>
        <v>0</v>
      </c>
      <c r="Y44" s="239"/>
      <c r="Z44" s="239"/>
      <c r="AA44" s="239"/>
      <c r="AB44" s="34" t="s">
        <v>135</v>
      </c>
    </row>
    <row r="45" spans="1:28">
      <c r="A45" s="6"/>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1:28">
      <c r="A46" s="7" t="s">
        <v>151</v>
      </c>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c r="A47" s="7" t="s">
        <v>152</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row>
    <row r="48" spans="1:28">
      <c r="A48" s="8" t="s">
        <v>153</v>
      </c>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c r="A49" s="8"/>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sheetData>
  <sheetProtection sheet="1" objects="1" scenarios="1"/>
  <protectedRanges>
    <protectedRange sqref="AD4:AE6" name="範囲1"/>
  </protectedRanges>
  <mergeCells count="131">
    <mergeCell ref="A3:AB3"/>
    <mergeCell ref="A7:G7"/>
    <mergeCell ref="A9:AB9"/>
    <mergeCell ref="B11:D11"/>
    <mergeCell ref="E11:AB11"/>
    <mergeCell ref="B12:D12"/>
    <mergeCell ref="A4:AB4"/>
    <mergeCell ref="E12:AB12"/>
    <mergeCell ref="A11:A18"/>
    <mergeCell ref="B13:I13"/>
    <mergeCell ref="J13:L13"/>
    <mergeCell ref="M13:Q13"/>
    <mergeCell ref="R13:T13"/>
    <mergeCell ref="U13:AB13"/>
    <mergeCell ref="B15:I15"/>
    <mergeCell ref="J15:L15"/>
    <mergeCell ref="M15:Q15"/>
    <mergeCell ref="B17:D18"/>
    <mergeCell ref="B14:D14"/>
    <mergeCell ref="F14:K14"/>
    <mergeCell ref="B16:I16"/>
    <mergeCell ref="J16:L16"/>
    <mergeCell ref="M16:Q16"/>
    <mergeCell ref="F17:K17"/>
    <mergeCell ref="O43:P43"/>
    <mergeCell ref="X36:AA36"/>
    <mergeCell ref="G20:K20"/>
    <mergeCell ref="X24:AB24"/>
    <mergeCell ref="A24:N24"/>
    <mergeCell ref="O24:R24"/>
    <mergeCell ref="S24:W24"/>
    <mergeCell ref="A20:F21"/>
    <mergeCell ref="G21:K21"/>
    <mergeCell ref="L20:P20"/>
    <mergeCell ref="L21:P21"/>
    <mergeCell ref="X37:AA37"/>
    <mergeCell ref="O37:P37"/>
    <mergeCell ref="A38:N38"/>
    <mergeCell ref="X33:AA33"/>
    <mergeCell ref="X34:AA34"/>
    <mergeCell ref="X35:AA35"/>
    <mergeCell ref="A25:A34"/>
    <mergeCell ref="Q30:R30"/>
    <mergeCell ref="O31:P31"/>
    <mergeCell ref="Q31:R31"/>
    <mergeCell ref="O32:P32"/>
    <mergeCell ref="Q32:R32"/>
    <mergeCell ref="S30:V30"/>
    <mergeCell ref="E18:AB18"/>
    <mergeCell ref="L17:AB17"/>
    <mergeCell ref="X44:AA44"/>
    <mergeCell ref="A39:A42"/>
    <mergeCell ref="X39:AA39"/>
    <mergeCell ref="X40:AA40"/>
    <mergeCell ref="X41:AA41"/>
    <mergeCell ref="S41:V41"/>
    <mergeCell ref="S42:V42"/>
    <mergeCell ref="S43:V43"/>
    <mergeCell ref="S44:V44"/>
    <mergeCell ref="X42:AA42"/>
    <mergeCell ref="X43:AA43"/>
    <mergeCell ref="Q43:R43"/>
    <mergeCell ref="O44:P44"/>
    <mergeCell ref="Q44:R44"/>
    <mergeCell ref="A44:N44"/>
    <mergeCell ref="O41:P41"/>
    <mergeCell ref="Q41:R41"/>
    <mergeCell ref="O42:P42"/>
    <mergeCell ref="Q42:R42"/>
    <mergeCell ref="O36:P36"/>
    <mergeCell ref="Q36:R36"/>
    <mergeCell ref="A36:A37"/>
    <mergeCell ref="S31:V31"/>
    <mergeCell ref="S32:V32"/>
    <mergeCell ref="O26:P26"/>
    <mergeCell ref="O27:P27"/>
    <mergeCell ref="O28:P28"/>
    <mergeCell ref="Q28:R28"/>
    <mergeCell ref="O29:P29"/>
    <mergeCell ref="Q29:R29"/>
    <mergeCell ref="S28:V28"/>
    <mergeCell ref="S29:V29"/>
    <mergeCell ref="O30:P30"/>
    <mergeCell ref="Q35:R35"/>
    <mergeCell ref="R15:T15"/>
    <mergeCell ref="T6:AA6"/>
    <mergeCell ref="A43:N43"/>
    <mergeCell ref="X30:AA30"/>
    <mergeCell ref="X31:AA31"/>
    <mergeCell ref="X32:AA32"/>
    <mergeCell ref="X27:AA27"/>
    <mergeCell ref="X28:AA28"/>
    <mergeCell ref="X29:AA29"/>
    <mergeCell ref="S33:V33"/>
    <mergeCell ref="S40:V40"/>
    <mergeCell ref="S36:V36"/>
    <mergeCell ref="S39:V39"/>
    <mergeCell ref="S34:V34"/>
    <mergeCell ref="S35:V35"/>
    <mergeCell ref="S37:V37"/>
    <mergeCell ref="S38:V38"/>
    <mergeCell ref="O33:P33"/>
    <mergeCell ref="Q33:R33"/>
    <mergeCell ref="O34:P34"/>
    <mergeCell ref="Q34:R34"/>
    <mergeCell ref="A35:N35"/>
    <mergeCell ref="O35:P35"/>
    <mergeCell ref="Q37:R37"/>
    <mergeCell ref="O38:P38"/>
    <mergeCell ref="Q38:R38"/>
    <mergeCell ref="O39:P39"/>
    <mergeCell ref="Q39:R39"/>
    <mergeCell ref="O40:P40"/>
    <mergeCell ref="Q40:R40"/>
    <mergeCell ref="X38:AA38"/>
    <mergeCell ref="AD4:AE6"/>
    <mergeCell ref="Q20:U20"/>
    <mergeCell ref="Q21:U21"/>
    <mergeCell ref="S26:V26"/>
    <mergeCell ref="S27:V27"/>
    <mergeCell ref="Q25:R25"/>
    <mergeCell ref="Q26:R26"/>
    <mergeCell ref="Q27:R27"/>
    <mergeCell ref="U15:AB15"/>
    <mergeCell ref="L14:AB14"/>
    <mergeCell ref="X25:AA25"/>
    <mergeCell ref="X26:AA26"/>
    <mergeCell ref="O25:P25"/>
    <mergeCell ref="S25:V25"/>
    <mergeCell ref="R16:T16"/>
    <mergeCell ref="U16:AB16"/>
  </mergeCells>
  <phoneticPr fontId="3" type="Hiragana"/>
  <conditionalFormatting sqref="E11:AB11 E12 M13:Q13 U13:AB13 M15:Q16 U15:AB16">
    <cfRule type="containsBlanks" dxfId="148" priority="14">
      <formula>LEN(TRIM(E11))=0</formula>
    </cfRule>
  </conditionalFormatting>
  <conditionalFormatting sqref="F14">
    <cfRule type="containsBlanks" dxfId="147" priority="12">
      <formula>LEN(TRIM(F14))=0</formula>
    </cfRule>
  </conditionalFormatting>
  <conditionalFormatting sqref="F17">
    <cfRule type="containsBlanks" dxfId="146" priority="8">
      <formula>LEN(TRIM(F17))=0</formula>
    </cfRule>
  </conditionalFormatting>
  <conditionalFormatting sqref="L14">
    <cfRule type="containsBlanks" dxfId="145" priority="4">
      <formula>LEN(TRIM(L14))=0</formula>
    </cfRule>
  </conditionalFormatting>
  <conditionalFormatting sqref="L17">
    <cfRule type="containsBlanks" dxfId="144" priority="1">
      <formula>LEN(TRIM(L17))=0</formula>
    </cfRule>
  </conditionalFormatting>
  <dataValidations count="2">
    <dataValidation imeMode="disabled" allowBlank="1" showInputMessage="1" showErrorMessage="1" sqref="F14 M16:Q16 F17 U16:AB16" xr:uid="{00000000-0002-0000-0100-000000000000}"/>
    <dataValidation imeMode="fullKatakana" allowBlank="1" showInputMessage="1" showErrorMessage="1" sqref="E11:AB11" xr:uid="{00000000-0002-0000-0100-000001000000}"/>
  </dataValidations>
  <pageMargins left="0.7" right="0.7" top="0.75" bottom="0.75" header="0.3" footer="0.3"/>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5978-B9B0-469B-B5DE-29A247B3C024}">
  <sheetPr>
    <pageSetUpPr fitToPage="1"/>
  </sheetPr>
  <dimension ref="A1:AB39"/>
  <sheetViews>
    <sheetView showZeros="0" view="pageBreakPreview" topLeftCell="B1" zoomScale="70" zoomScaleSheetLayoutView="70" workbookViewId="0">
      <pane ySplit="5" topLeftCell="A6" activePane="bottomLeft" state="frozen"/>
      <selection pane="bottomLeft" activeCell="C6" sqref="C6"/>
    </sheetView>
  </sheetViews>
  <sheetFormatPr defaultRowHeight="12.75"/>
  <cols>
    <col min="1" max="1" width="2" customWidth="1"/>
    <col min="2" max="2" width="6.42578125" customWidth="1"/>
    <col min="3" max="3" width="25.5703125" customWidth="1"/>
    <col min="4" max="4" width="14.42578125" style="92" customWidth="1"/>
    <col min="5" max="5" width="19.42578125" style="90" customWidth="1"/>
    <col min="6" max="6" width="28.7109375" customWidth="1"/>
    <col min="7" max="7" width="25" customWidth="1"/>
    <col min="8" max="9" width="8.140625" customWidth="1"/>
    <col min="10" max="13" width="10.42578125" customWidth="1"/>
    <col min="14" max="14" width="13" style="87" bestFit="1" customWidth="1"/>
    <col min="15" max="18" width="8.85546875" customWidth="1"/>
    <col min="19" max="20" width="13" bestFit="1" customWidth="1"/>
    <col min="22" max="23" width="8.140625" customWidth="1"/>
    <col min="25" max="25" width="48.5703125" bestFit="1" customWidth="1"/>
    <col min="26" max="27" width="9" customWidth="1"/>
  </cols>
  <sheetData>
    <row r="1" spans="1:23" ht="21.75" customHeight="1">
      <c r="A1" s="79" t="s">
        <v>154</v>
      </c>
      <c r="B1" s="1"/>
      <c r="C1" s="1"/>
      <c r="D1" s="91"/>
      <c r="E1" s="89"/>
      <c r="F1" s="1"/>
      <c r="G1" s="1"/>
      <c r="H1" s="1"/>
      <c r="I1" s="1"/>
      <c r="J1" s="1"/>
      <c r="K1" s="1"/>
      <c r="L1" s="1"/>
      <c r="M1" s="1"/>
      <c r="N1" s="85"/>
      <c r="O1" s="37"/>
      <c r="P1" s="37"/>
      <c r="Q1" s="37"/>
      <c r="R1" s="37"/>
      <c r="S1" s="38"/>
      <c r="T1" s="38"/>
      <c r="V1" s="37"/>
      <c r="W1" s="37"/>
    </row>
    <row r="2" spans="1:23" ht="42" customHeight="1">
      <c r="A2" s="1"/>
      <c r="B2" s="71"/>
      <c r="C2" s="72" t="s">
        <v>155</v>
      </c>
      <c r="D2" s="304">
        <f>基本情報!D3</f>
        <v>0</v>
      </c>
      <c r="E2" s="304"/>
      <c r="F2" s="304"/>
      <c r="G2" s="1"/>
      <c r="H2" s="1"/>
      <c r="I2" s="1"/>
      <c r="J2" s="1"/>
      <c r="K2" s="1"/>
      <c r="L2" s="1"/>
      <c r="M2" s="1"/>
      <c r="N2" s="85"/>
      <c r="O2" s="37"/>
      <c r="P2" s="37"/>
      <c r="Q2" s="37"/>
      <c r="R2" s="37"/>
      <c r="S2" s="38"/>
      <c r="T2" s="38"/>
      <c r="V2" s="37"/>
      <c r="W2" s="37"/>
    </row>
    <row r="3" spans="1:23" ht="13.15" thickBot="1">
      <c r="A3" s="1"/>
      <c r="B3" s="35"/>
      <c r="C3" s="1"/>
      <c r="D3" s="91"/>
      <c r="E3" s="89"/>
      <c r="F3" s="1"/>
      <c r="G3" s="1"/>
      <c r="H3" s="1"/>
      <c r="I3" s="1"/>
      <c r="J3" s="1"/>
      <c r="K3" s="1"/>
      <c r="L3" s="1"/>
      <c r="M3" s="1"/>
      <c r="N3" s="86"/>
      <c r="O3" s="1"/>
      <c r="P3" s="1"/>
      <c r="Q3" s="1"/>
      <c r="R3" s="1"/>
      <c r="S3" s="1"/>
      <c r="T3" s="1"/>
      <c r="V3" s="1"/>
      <c r="W3" s="1"/>
    </row>
    <row r="4" spans="1:23" ht="35.450000000000003" customHeight="1" thickBot="1">
      <c r="A4" s="1"/>
      <c r="B4" s="294" t="s">
        <v>68</v>
      </c>
      <c r="C4" s="296" t="s">
        <v>69</v>
      </c>
      <c r="D4" s="298" t="s">
        <v>70</v>
      </c>
      <c r="E4" s="300" t="s">
        <v>71</v>
      </c>
      <c r="F4" s="296" t="s">
        <v>72</v>
      </c>
      <c r="G4" s="296" t="s">
        <v>156</v>
      </c>
      <c r="H4" s="302" t="s">
        <v>157</v>
      </c>
      <c r="I4" s="302" t="s">
        <v>158</v>
      </c>
      <c r="J4" s="302" t="s">
        <v>159</v>
      </c>
      <c r="K4" s="302" t="s">
        <v>160</v>
      </c>
      <c r="L4" s="302" t="s">
        <v>161</v>
      </c>
      <c r="M4" s="302" t="s">
        <v>162</v>
      </c>
      <c r="N4" s="305" t="s">
        <v>163</v>
      </c>
      <c r="O4" s="302" t="s">
        <v>164</v>
      </c>
      <c r="P4" s="302" t="s">
        <v>165</v>
      </c>
      <c r="Q4" s="302" t="s">
        <v>166</v>
      </c>
      <c r="R4" s="302" t="s">
        <v>167</v>
      </c>
      <c r="S4" s="74" t="s">
        <v>168</v>
      </c>
      <c r="T4" s="74" t="s">
        <v>169</v>
      </c>
      <c r="V4" t="s">
        <v>170</v>
      </c>
    </row>
    <row r="5" spans="1:23" ht="43.5" customHeight="1" thickBot="1">
      <c r="A5" s="1"/>
      <c r="B5" s="295"/>
      <c r="C5" s="297"/>
      <c r="D5" s="299"/>
      <c r="E5" s="301"/>
      <c r="F5" s="297"/>
      <c r="G5" s="297"/>
      <c r="H5" s="303"/>
      <c r="I5" s="303"/>
      <c r="J5" s="303"/>
      <c r="K5" s="303"/>
      <c r="L5" s="303"/>
      <c r="M5" s="303"/>
      <c r="N5" s="306"/>
      <c r="O5" s="303"/>
      <c r="P5" s="303"/>
      <c r="Q5" s="303"/>
      <c r="R5" s="303"/>
      <c r="S5" s="80">
        <f>S21</f>
        <v>0</v>
      </c>
      <c r="T5" s="80">
        <f>T21</f>
        <v>0</v>
      </c>
      <c r="V5" s="186" t="s">
        <v>171</v>
      </c>
      <c r="W5" s="186" t="s">
        <v>172</v>
      </c>
    </row>
    <row r="6" spans="1:23" ht="43.5" customHeight="1">
      <c r="A6" s="1"/>
      <c r="B6" s="36">
        <f>ROW()-5</f>
        <v>1</v>
      </c>
      <c r="C6" s="95" t="str">
        <f>IF(施設一覧!B3="","",施設一覧!B3)</f>
        <v/>
      </c>
      <c r="D6" s="148" t="str">
        <f>IF(施設一覧!C3="","",施設一覧!C3)</f>
        <v/>
      </c>
      <c r="E6" s="157" t="str">
        <f>IF(施設一覧!D3="","",施設一覧!D3)</f>
        <v/>
      </c>
      <c r="F6" s="95" t="str">
        <f>IF(施設一覧!E3="","",施設一覧!E3)</f>
        <v/>
      </c>
      <c r="G6" s="95" t="str">
        <f>IF(施設一覧!G3="","",施設一覧!G3)</f>
        <v/>
      </c>
      <c r="H6" s="94" t="str">
        <f>IF(施設一覧!H3="","",施設一覧!H3)</f>
        <v/>
      </c>
      <c r="I6" s="94" t="str">
        <f>IF(施設一覧!K3="","",施設一覧!K3)</f>
        <v/>
      </c>
      <c r="J6" s="88" t="str">
        <f>IF(H6="","",$J$25)</f>
        <v/>
      </c>
      <c r="K6" s="88" t="str">
        <f>IF(H6="","",$K$25)</f>
        <v/>
      </c>
      <c r="L6" s="88" t="str">
        <f>IF(I6="","",$L$25)</f>
        <v/>
      </c>
      <c r="M6" s="88" t="str">
        <f>IF(I6="","",$M$25)</f>
        <v/>
      </c>
      <c r="N6" s="88" t="str">
        <f t="shared" ref="N6:N18" si="0">IF(C6="","",IF(I6="",H6*$J$25+H6*$K$25,IF(H6="",I6*$L$25+I6*$M$25,H6*$J$25+H6*$K$25+I6*$L$25+I6*$M$25)))</f>
        <v/>
      </c>
      <c r="O6" s="93" t="str">
        <f>IF(施設一覧!I3="","",施設一覧!I3)</f>
        <v/>
      </c>
      <c r="P6" s="93" t="str">
        <f>IF(施設一覧!L3="","",施設一覧!L3)</f>
        <v/>
      </c>
      <c r="Q6" s="93" t="str">
        <f>IF(施設一覧!J3="","",施設一覧!J3)</f>
        <v/>
      </c>
      <c r="R6" s="93" t="str">
        <f>IF(施設一覧!M3="","",施設一覧!M3)</f>
        <v/>
      </c>
      <c r="S6" s="75" t="str">
        <f>IF(C6="","",INT(IF(I6="",H6*$J$25*O6/V6,IF(H6="",I6*$L$25*P6/V6,H6*$J$25*O6/V6+I6*$L$25*P6/V6))))</f>
        <v/>
      </c>
      <c r="T6" s="75" t="str">
        <f>IF(C6="","",INT(IF(I6="",H6*$K$25*Q6/W6,IF(H6="",I6*$M$25*R6/W6,H6*$K$25*Q6/6+I6*$M$25*R6/W6))))</f>
        <v/>
      </c>
      <c r="V6" s="179">
        <v>12</v>
      </c>
      <c r="W6" s="179">
        <v>6</v>
      </c>
    </row>
    <row r="7" spans="1:23" ht="43.5" customHeight="1">
      <c r="A7" s="1"/>
      <c r="B7" s="36">
        <f t="shared" ref="B7:B19" si="1">ROW()-5</f>
        <v>2</v>
      </c>
      <c r="C7" s="95" t="str">
        <f>IF(施設一覧!B4="","",施設一覧!B4)</f>
        <v/>
      </c>
      <c r="D7" s="148" t="str">
        <f>IF(施設一覧!C4="","",施設一覧!C4)</f>
        <v/>
      </c>
      <c r="E7" s="157" t="str">
        <f>IF(施設一覧!D4="","",施設一覧!D4)</f>
        <v/>
      </c>
      <c r="F7" s="95" t="str">
        <f>IF(施設一覧!E4="","",施設一覧!E4)</f>
        <v/>
      </c>
      <c r="G7" s="95" t="str">
        <f>IF(施設一覧!G4="","",施設一覧!G4)</f>
        <v/>
      </c>
      <c r="H7" s="94" t="str">
        <f>IF(施設一覧!H4="","",施設一覧!H4)</f>
        <v/>
      </c>
      <c r="I7" s="94" t="str">
        <f>IF(施設一覧!K4="","",施設一覧!K4)</f>
        <v/>
      </c>
      <c r="J7" s="88" t="str">
        <f t="shared" ref="J7:J20" si="2">IF(H7="","",$J$25)</f>
        <v/>
      </c>
      <c r="K7" s="88" t="str">
        <f t="shared" ref="K7:K20" si="3">IF(H7="","",$K$25)</f>
        <v/>
      </c>
      <c r="L7" s="88" t="str">
        <f t="shared" ref="L7:L20" si="4">IF(I7="","",$L$25)</f>
        <v/>
      </c>
      <c r="M7" s="88" t="str">
        <f t="shared" ref="M7:M20" si="5">IF(I7="","",$M$25)</f>
        <v/>
      </c>
      <c r="N7" s="88" t="str">
        <f t="shared" si="0"/>
        <v/>
      </c>
      <c r="O7" s="93" t="str">
        <f>IF(施設一覧!I4="","",施設一覧!I4)</f>
        <v/>
      </c>
      <c r="P7" s="93" t="str">
        <f>IF(施設一覧!L4="","",施設一覧!L4)</f>
        <v/>
      </c>
      <c r="Q7" s="93" t="str">
        <f>IF(施設一覧!J4="","",施設一覧!J4)</f>
        <v/>
      </c>
      <c r="R7" s="93" t="str">
        <f>IF(施設一覧!M4="","",施設一覧!M4)</f>
        <v/>
      </c>
      <c r="S7" s="75" t="str">
        <f>IF(C7="","",INT(IF(I7="",H7*$J$25*O7/V7,IF(H7="",I7*$L$25*P7/V7,H7*$J$25*O7/V7+I7*$L$25*P7/V7))))</f>
        <v/>
      </c>
      <c r="T7" s="75" t="str">
        <f t="shared" ref="T7:T20" si="6">IF(C7="","",INT(IF(I7="",H7*$K$25*Q7/W7,IF(H7="",I7*$M$25*R7/W7,H7*$K$25*Q7/6+I7*$M$25*R7/W7))))</f>
        <v/>
      </c>
      <c r="V7" s="179">
        <f>$V$6</f>
        <v>12</v>
      </c>
      <c r="W7" s="179">
        <f>$W$6</f>
        <v>6</v>
      </c>
    </row>
    <row r="8" spans="1:23" ht="43.5" customHeight="1">
      <c r="A8" s="1"/>
      <c r="B8" s="36">
        <f t="shared" si="1"/>
        <v>3</v>
      </c>
      <c r="C8" s="95" t="str">
        <f>IF(施設一覧!B5="","",施設一覧!B5)</f>
        <v/>
      </c>
      <c r="D8" s="148" t="str">
        <f>IF(施設一覧!C5="","",施設一覧!C5)</f>
        <v/>
      </c>
      <c r="E8" s="157" t="str">
        <f>IF(施設一覧!D5="","",施設一覧!D5)</f>
        <v/>
      </c>
      <c r="F8" s="95" t="str">
        <f>IF(施設一覧!E5="","",施設一覧!E5)</f>
        <v/>
      </c>
      <c r="G8" s="95" t="str">
        <f>IF(施設一覧!G5="","",施設一覧!G5)</f>
        <v/>
      </c>
      <c r="H8" s="94" t="str">
        <f>IF(施設一覧!H5="","",施設一覧!H5)</f>
        <v/>
      </c>
      <c r="I8" s="94" t="str">
        <f>IF(施設一覧!K5="","",施設一覧!K5)</f>
        <v/>
      </c>
      <c r="J8" s="88" t="str">
        <f t="shared" si="2"/>
        <v/>
      </c>
      <c r="K8" s="88" t="str">
        <f t="shared" si="3"/>
        <v/>
      </c>
      <c r="L8" s="88" t="str">
        <f t="shared" si="4"/>
        <v/>
      </c>
      <c r="M8" s="88" t="str">
        <f t="shared" si="5"/>
        <v/>
      </c>
      <c r="N8" s="88" t="str">
        <f t="shared" si="0"/>
        <v/>
      </c>
      <c r="O8" s="93" t="str">
        <f>IF(施設一覧!I5="","",施設一覧!I5)</f>
        <v/>
      </c>
      <c r="P8" s="93" t="str">
        <f>IF(施設一覧!L5="","",施設一覧!L5)</f>
        <v/>
      </c>
      <c r="Q8" s="93" t="str">
        <f>IF(施設一覧!J5="","",施設一覧!J5)</f>
        <v/>
      </c>
      <c r="R8" s="93" t="str">
        <f>IF(施設一覧!M5="","",施設一覧!M5)</f>
        <v/>
      </c>
      <c r="S8" s="75" t="str">
        <f t="shared" ref="S7:S20" si="7">IF(C8="","",INT(IF(I8="",H8*$J$25*O8/V8,IF(H8="",I8*$L$25*P8/V8,H8*$J$25*O8/V8+I8*$L$25*P8/V8))))</f>
        <v/>
      </c>
      <c r="T8" s="75" t="str">
        <f t="shared" si="6"/>
        <v/>
      </c>
      <c r="V8" s="179">
        <f t="shared" ref="V8:V20" si="8">$V$6</f>
        <v>12</v>
      </c>
      <c r="W8" s="179">
        <f t="shared" ref="W8:W20" si="9">$W$6</f>
        <v>6</v>
      </c>
    </row>
    <row r="9" spans="1:23" ht="43.5" customHeight="1">
      <c r="A9" s="1"/>
      <c r="B9" s="36">
        <f t="shared" si="1"/>
        <v>4</v>
      </c>
      <c r="C9" s="95" t="str">
        <f>IF(施設一覧!B6="","",施設一覧!B6)</f>
        <v/>
      </c>
      <c r="D9" s="148" t="str">
        <f>IF(施設一覧!C6="","",施設一覧!C6)</f>
        <v/>
      </c>
      <c r="E9" s="157" t="str">
        <f>IF(施設一覧!D6="","",施設一覧!D6)</f>
        <v/>
      </c>
      <c r="F9" s="95" t="str">
        <f>IF(施設一覧!E6="","",施設一覧!E6)</f>
        <v/>
      </c>
      <c r="G9" s="95" t="str">
        <f>IF(施設一覧!G6="","",施設一覧!G6)</f>
        <v/>
      </c>
      <c r="H9" s="94" t="str">
        <f>IF(施設一覧!H6="","",施設一覧!H6)</f>
        <v/>
      </c>
      <c r="I9" s="94" t="str">
        <f>IF(施設一覧!K6="","",施設一覧!K6)</f>
        <v/>
      </c>
      <c r="J9" s="88" t="str">
        <f t="shared" si="2"/>
        <v/>
      </c>
      <c r="K9" s="88" t="str">
        <f t="shared" si="3"/>
        <v/>
      </c>
      <c r="L9" s="88" t="str">
        <f t="shared" si="4"/>
        <v/>
      </c>
      <c r="M9" s="88" t="str">
        <f t="shared" si="5"/>
        <v/>
      </c>
      <c r="N9" s="88" t="str">
        <f t="shared" si="0"/>
        <v/>
      </c>
      <c r="O9" s="93" t="str">
        <f>IF(施設一覧!I6="","",施設一覧!I6)</f>
        <v/>
      </c>
      <c r="P9" s="93" t="str">
        <f>IF(施設一覧!L6="","",施設一覧!L6)</f>
        <v/>
      </c>
      <c r="Q9" s="93" t="str">
        <f>IF(施設一覧!J6="","",施設一覧!J6)</f>
        <v/>
      </c>
      <c r="R9" s="93" t="str">
        <f>IF(施設一覧!M6="","",施設一覧!M6)</f>
        <v/>
      </c>
      <c r="S9" s="75" t="str">
        <f t="shared" si="7"/>
        <v/>
      </c>
      <c r="T9" s="75" t="str">
        <f t="shared" si="6"/>
        <v/>
      </c>
      <c r="V9" s="179">
        <f t="shared" si="8"/>
        <v>12</v>
      </c>
      <c r="W9" s="179">
        <f t="shared" si="9"/>
        <v>6</v>
      </c>
    </row>
    <row r="10" spans="1:23" ht="43.5" customHeight="1">
      <c r="A10" s="1"/>
      <c r="B10" s="36">
        <f t="shared" si="1"/>
        <v>5</v>
      </c>
      <c r="C10" s="95" t="str">
        <f>IF(施設一覧!B7="","",施設一覧!B7)</f>
        <v/>
      </c>
      <c r="D10" s="148" t="str">
        <f>IF(施設一覧!C7="","",施設一覧!C7)</f>
        <v/>
      </c>
      <c r="E10" s="157" t="str">
        <f>IF(施設一覧!D7="","",施設一覧!D7)</f>
        <v/>
      </c>
      <c r="F10" s="95" t="str">
        <f>IF(施設一覧!E7="","",施設一覧!E7)</f>
        <v/>
      </c>
      <c r="G10" s="95" t="str">
        <f>IF(施設一覧!G7="","",施設一覧!G7)</f>
        <v/>
      </c>
      <c r="H10" s="94" t="str">
        <f>IF(施設一覧!H7="","",施設一覧!H7)</f>
        <v/>
      </c>
      <c r="I10" s="94" t="str">
        <f>IF(施設一覧!K7="","",施設一覧!K7)</f>
        <v/>
      </c>
      <c r="J10" s="88" t="str">
        <f t="shared" si="2"/>
        <v/>
      </c>
      <c r="K10" s="88" t="str">
        <f t="shared" si="3"/>
        <v/>
      </c>
      <c r="L10" s="88" t="str">
        <f t="shared" si="4"/>
        <v/>
      </c>
      <c r="M10" s="88" t="str">
        <f t="shared" si="5"/>
        <v/>
      </c>
      <c r="N10" s="88" t="str">
        <f t="shared" si="0"/>
        <v/>
      </c>
      <c r="O10" s="93" t="str">
        <f>IF(施設一覧!I7="","",施設一覧!I7)</f>
        <v/>
      </c>
      <c r="P10" s="93" t="str">
        <f>IF(施設一覧!L7="","",施設一覧!L7)</f>
        <v/>
      </c>
      <c r="Q10" s="93" t="str">
        <f>IF(施設一覧!J7="","",施設一覧!J7)</f>
        <v/>
      </c>
      <c r="R10" s="93" t="str">
        <f>IF(施設一覧!M7="","",施設一覧!M7)</f>
        <v/>
      </c>
      <c r="S10" s="75" t="str">
        <f t="shared" si="7"/>
        <v/>
      </c>
      <c r="T10" s="75" t="str">
        <f t="shared" si="6"/>
        <v/>
      </c>
      <c r="V10" s="179">
        <f t="shared" si="8"/>
        <v>12</v>
      </c>
      <c r="W10" s="179">
        <f t="shared" si="9"/>
        <v>6</v>
      </c>
    </row>
    <row r="11" spans="1:23" ht="43.5" customHeight="1">
      <c r="A11" s="1"/>
      <c r="B11" s="36">
        <f t="shared" si="1"/>
        <v>6</v>
      </c>
      <c r="C11" s="95" t="str">
        <f>IF(施設一覧!B8="","",施設一覧!B8)</f>
        <v/>
      </c>
      <c r="D11" s="148" t="str">
        <f>IF(施設一覧!C8="","",施設一覧!C8)</f>
        <v/>
      </c>
      <c r="E11" s="157" t="str">
        <f>IF(施設一覧!D8="","",施設一覧!D8)</f>
        <v/>
      </c>
      <c r="F11" s="95" t="str">
        <f>IF(施設一覧!E8="","",施設一覧!E8)</f>
        <v/>
      </c>
      <c r="G11" s="95" t="str">
        <f>IF(施設一覧!G8="","",施設一覧!G8)</f>
        <v/>
      </c>
      <c r="H11" s="94" t="str">
        <f>IF(施設一覧!H8="","",施設一覧!H8)</f>
        <v/>
      </c>
      <c r="I11" s="94" t="str">
        <f>IF(施設一覧!K8="","",施設一覧!K8)</f>
        <v/>
      </c>
      <c r="J11" s="88" t="str">
        <f t="shared" si="2"/>
        <v/>
      </c>
      <c r="K11" s="88" t="str">
        <f t="shared" si="3"/>
        <v/>
      </c>
      <c r="L11" s="88" t="str">
        <f t="shared" si="4"/>
        <v/>
      </c>
      <c r="M11" s="88" t="str">
        <f t="shared" si="5"/>
        <v/>
      </c>
      <c r="N11" s="88" t="str">
        <f t="shared" si="0"/>
        <v/>
      </c>
      <c r="O11" s="93" t="str">
        <f>IF(施設一覧!I8="","",施設一覧!I8)</f>
        <v/>
      </c>
      <c r="P11" s="93" t="str">
        <f>IF(施設一覧!L8="","",施設一覧!L8)</f>
        <v/>
      </c>
      <c r="Q11" s="93" t="str">
        <f>IF(施設一覧!J8="","",施設一覧!J8)</f>
        <v/>
      </c>
      <c r="R11" s="93" t="str">
        <f>IF(施設一覧!M8="","",施設一覧!M8)</f>
        <v/>
      </c>
      <c r="S11" s="75" t="str">
        <f t="shared" si="7"/>
        <v/>
      </c>
      <c r="T11" s="75" t="str">
        <f t="shared" si="6"/>
        <v/>
      </c>
      <c r="V11" s="179">
        <f t="shared" si="8"/>
        <v>12</v>
      </c>
      <c r="W11" s="179">
        <f t="shared" si="9"/>
        <v>6</v>
      </c>
    </row>
    <row r="12" spans="1:23" ht="43.5" customHeight="1">
      <c r="A12" s="1"/>
      <c r="B12" s="36">
        <f t="shared" si="1"/>
        <v>7</v>
      </c>
      <c r="C12" s="95" t="str">
        <f>IF(施設一覧!B9="","",施設一覧!B9)</f>
        <v/>
      </c>
      <c r="D12" s="148" t="str">
        <f>IF(施設一覧!C9="","",施設一覧!C9)</f>
        <v/>
      </c>
      <c r="E12" s="157" t="str">
        <f>IF(施設一覧!D9="","",施設一覧!D9)</f>
        <v/>
      </c>
      <c r="F12" s="95" t="str">
        <f>IF(施設一覧!E9="","",施設一覧!E9)</f>
        <v/>
      </c>
      <c r="G12" s="95" t="str">
        <f>IF(施設一覧!G9="","",施設一覧!G9)</f>
        <v/>
      </c>
      <c r="H12" s="94" t="str">
        <f>IF(施設一覧!H9="","",施設一覧!H9)</f>
        <v/>
      </c>
      <c r="I12" s="94" t="str">
        <f>IF(施設一覧!K9="","",施設一覧!K9)</f>
        <v/>
      </c>
      <c r="J12" s="88" t="str">
        <f t="shared" si="2"/>
        <v/>
      </c>
      <c r="K12" s="88" t="str">
        <f t="shared" si="3"/>
        <v/>
      </c>
      <c r="L12" s="88" t="str">
        <f t="shared" si="4"/>
        <v/>
      </c>
      <c r="M12" s="88" t="str">
        <f t="shared" si="5"/>
        <v/>
      </c>
      <c r="N12" s="88" t="str">
        <f t="shared" si="0"/>
        <v/>
      </c>
      <c r="O12" s="93" t="str">
        <f>IF(施設一覧!I9="","",施設一覧!I9)</f>
        <v/>
      </c>
      <c r="P12" s="93" t="str">
        <f>IF(施設一覧!L9="","",施設一覧!L9)</f>
        <v/>
      </c>
      <c r="Q12" s="93" t="str">
        <f>IF(施設一覧!J9="","",施設一覧!J9)</f>
        <v/>
      </c>
      <c r="R12" s="93" t="str">
        <f>IF(施設一覧!M9="","",施設一覧!M9)</f>
        <v/>
      </c>
      <c r="S12" s="75" t="str">
        <f t="shared" si="7"/>
        <v/>
      </c>
      <c r="T12" s="75" t="str">
        <f t="shared" si="6"/>
        <v/>
      </c>
      <c r="V12" s="179">
        <f t="shared" si="8"/>
        <v>12</v>
      </c>
      <c r="W12" s="179">
        <f t="shared" si="9"/>
        <v>6</v>
      </c>
    </row>
    <row r="13" spans="1:23" ht="43.5" customHeight="1">
      <c r="A13" s="1"/>
      <c r="B13" s="36">
        <f>ROW()-5</f>
        <v>8</v>
      </c>
      <c r="C13" s="95" t="str">
        <f>IF(施設一覧!B10="","",施設一覧!B10)</f>
        <v/>
      </c>
      <c r="D13" s="148" t="str">
        <f>IF(施設一覧!C10="","",施設一覧!C10)</f>
        <v/>
      </c>
      <c r="E13" s="157" t="str">
        <f>IF(施設一覧!D10="","",施設一覧!D10)</f>
        <v/>
      </c>
      <c r="F13" s="95" t="str">
        <f>IF(施設一覧!E10="","",施設一覧!E10)</f>
        <v/>
      </c>
      <c r="G13" s="95" t="str">
        <f>IF(施設一覧!G10="","",施設一覧!G10)</f>
        <v/>
      </c>
      <c r="H13" s="94" t="str">
        <f>IF(施設一覧!H10="","",施設一覧!H10)</f>
        <v/>
      </c>
      <c r="I13" s="94" t="str">
        <f>IF(施設一覧!K10="","",施設一覧!K10)</f>
        <v/>
      </c>
      <c r="J13" s="88" t="str">
        <f t="shared" si="2"/>
        <v/>
      </c>
      <c r="K13" s="88" t="str">
        <f t="shared" si="3"/>
        <v/>
      </c>
      <c r="L13" s="88" t="str">
        <f t="shared" si="4"/>
        <v/>
      </c>
      <c r="M13" s="88" t="str">
        <f t="shared" si="5"/>
        <v/>
      </c>
      <c r="N13" s="88" t="str">
        <f t="shared" si="0"/>
        <v/>
      </c>
      <c r="O13" s="93" t="str">
        <f>IF(施設一覧!I10="","",施設一覧!I10)</f>
        <v/>
      </c>
      <c r="P13" s="93" t="str">
        <f>IF(施設一覧!L10="","",施設一覧!L10)</f>
        <v/>
      </c>
      <c r="Q13" s="93" t="str">
        <f>IF(施設一覧!J10="","",施設一覧!J10)</f>
        <v/>
      </c>
      <c r="R13" s="93" t="str">
        <f>IF(施設一覧!M10="","",施設一覧!M10)</f>
        <v/>
      </c>
      <c r="S13" s="75" t="str">
        <f t="shared" si="7"/>
        <v/>
      </c>
      <c r="T13" s="75" t="str">
        <f t="shared" si="6"/>
        <v/>
      </c>
      <c r="V13" s="179">
        <f t="shared" si="8"/>
        <v>12</v>
      </c>
      <c r="W13" s="179">
        <f t="shared" si="9"/>
        <v>6</v>
      </c>
    </row>
    <row r="14" spans="1:23" ht="43.5" customHeight="1">
      <c r="A14" s="1"/>
      <c r="B14" s="36">
        <f t="shared" si="1"/>
        <v>9</v>
      </c>
      <c r="C14" s="95" t="str">
        <f>IF(施設一覧!B11="","",施設一覧!B11)</f>
        <v/>
      </c>
      <c r="D14" s="148" t="str">
        <f>IF(施設一覧!C11="","",施設一覧!C11)</f>
        <v/>
      </c>
      <c r="E14" s="157" t="str">
        <f>IF(施設一覧!D11="","",施設一覧!D11)</f>
        <v/>
      </c>
      <c r="F14" s="95" t="str">
        <f>IF(施設一覧!E11="","",施設一覧!E11)</f>
        <v/>
      </c>
      <c r="G14" s="95" t="str">
        <f>IF(施設一覧!G11="","",施設一覧!G11)</f>
        <v/>
      </c>
      <c r="H14" s="94" t="str">
        <f>IF(施設一覧!H11="","",施設一覧!H11)</f>
        <v/>
      </c>
      <c r="I14" s="94" t="str">
        <f>IF(施設一覧!K11="","",施設一覧!K11)</f>
        <v/>
      </c>
      <c r="J14" s="88" t="str">
        <f t="shared" si="2"/>
        <v/>
      </c>
      <c r="K14" s="88" t="str">
        <f t="shared" si="3"/>
        <v/>
      </c>
      <c r="L14" s="88" t="str">
        <f t="shared" si="4"/>
        <v/>
      </c>
      <c r="M14" s="88" t="str">
        <f t="shared" si="5"/>
        <v/>
      </c>
      <c r="N14" s="88" t="str">
        <f t="shared" si="0"/>
        <v/>
      </c>
      <c r="O14" s="93" t="str">
        <f>IF(施設一覧!I11="","",施設一覧!I11)</f>
        <v/>
      </c>
      <c r="P14" s="93" t="str">
        <f>IF(施設一覧!L11="","",施設一覧!L11)</f>
        <v/>
      </c>
      <c r="Q14" s="93" t="str">
        <f>IF(施設一覧!J11="","",施設一覧!J11)</f>
        <v/>
      </c>
      <c r="R14" s="93" t="str">
        <f>IF(施設一覧!M11="","",施設一覧!M11)</f>
        <v/>
      </c>
      <c r="S14" s="75" t="str">
        <f t="shared" si="7"/>
        <v/>
      </c>
      <c r="T14" s="75" t="str">
        <f t="shared" si="6"/>
        <v/>
      </c>
      <c r="V14" s="179">
        <f t="shared" si="8"/>
        <v>12</v>
      </c>
      <c r="W14" s="179">
        <f t="shared" si="9"/>
        <v>6</v>
      </c>
    </row>
    <row r="15" spans="1:23" ht="43.5" customHeight="1">
      <c r="A15" s="1"/>
      <c r="B15" s="36">
        <f t="shared" si="1"/>
        <v>10</v>
      </c>
      <c r="C15" s="95" t="str">
        <f>IF(施設一覧!B12="","",施設一覧!B12)</f>
        <v/>
      </c>
      <c r="D15" s="148" t="str">
        <f>IF(施設一覧!C12="","",施設一覧!C12)</f>
        <v/>
      </c>
      <c r="E15" s="157" t="str">
        <f>IF(施設一覧!D12="","",施設一覧!D12)</f>
        <v/>
      </c>
      <c r="F15" s="95" t="str">
        <f>IF(施設一覧!E12="","",施設一覧!E12)</f>
        <v/>
      </c>
      <c r="G15" s="95" t="str">
        <f>IF(施設一覧!G12="","",施設一覧!G12)</f>
        <v/>
      </c>
      <c r="H15" s="94" t="str">
        <f>IF(施設一覧!H12="","",施設一覧!H12)</f>
        <v/>
      </c>
      <c r="I15" s="94" t="str">
        <f>IF(施設一覧!K12="","",施設一覧!K12)</f>
        <v/>
      </c>
      <c r="J15" s="88" t="str">
        <f t="shared" si="2"/>
        <v/>
      </c>
      <c r="K15" s="88" t="str">
        <f t="shared" si="3"/>
        <v/>
      </c>
      <c r="L15" s="88" t="str">
        <f t="shared" si="4"/>
        <v/>
      </c>
      <c r="M15" s="88" t="str">
        <f t="shared" si="5"/>
        <v/>
      </c>
      <c r="N15" s="88" t="str">
        <f t="shared" si="0"/>
        <v/>
      </c>
      <c r="O15" s="93" t="str">
        <f>IF(施設一覧!I12="","",施設一覧!I12)</f>
        <v/>
      </c>
      <c r="P15" s="93" t="str">
        <f>IF(施設一覧!L12="","",施設一覧!L12)</f>
        <v/>
      </c>
      <c r="Q15" s="93" t="str">
        <f>IF(施設一覧!J12="","",施設一覧!J12)</f>
        <v/>
      </c>
      <c r="R15" s="93" t="str">
        <f>IF(施設一覧!M12="","",施設一覧!M12)</f>
        <v/>
      </c>
      <c r="S15" s="75" t="str">
        <f t="shared" si="7"/>
        <v/>
      </c>
      <c r="T15" s="75" t="str">
        <f t="shared" si="6"/>
        <v/>
      </c>
      <c r="V15" s="179">
        <f t="shared" si="8"/>
        <v>12</v>
      </c>
      <c r="W15" s="179">
        <f t="shared" si="9"/>
        <v>6</v>
      </c>
    </row>
    <row r="16" spans="1:23" ht="43.5" customHeight="1">
      <c r="A16" s="1"/>
      <c r="B16" s="36">
        <f t="shared" si="1"/>
        <v>11</v>
      </c>
      <c r="C16" s="95" t="str">
        <f>IF(施設一覧!B13="","",施設一覧!B13)</f>
        <v/>
      </c>
      <c r="D16" s="148" t="str">
        <f>IF(施設一覧!C13="","",施設一覧!C13)</f>
        <v/>
      </c>
      <c r="E16" s="157" t="str">
        <f>IF(施設一覧!D13="","",施設一覧!D13)</f>
        <v/>
      </c>
      <c r="F16" s="95" t="str">
        <f>IF(施設一覧!E13="","",施設一覧!E13)</f>
        <v/>
      </c>
      <c r="G16" s="95" t="str">
        <f>IF(施設一覧!G13="","",施設一覧!G13)</f>
        <v/>
      </c>
      <c r="H16" s="94" t="str">
        <f>IF(施設一覧!H13="","",施設一覧!H13)</f>
        <v/>
      </c>
      <c r="I16" s="94" t="str">
        <f>IF(施設一覧!K13="","",施設一覧!K13)</f>
        <v/>
      </c>
      <c r="J16" s="88" t="str">
        <f t="shared" si="2"/>
        <v/>
      </c>
      <c r="K16" s="88" t="str">
        <f t="shared" si="3"/>
        <v/>
      </c>
      <c r="L16" s="88" t="str">
        <f t="shared" si="4"/>
        <v/>
      </c>
      <c r="M16" s="88" t="str">
        <f t="shared" si="5"/>
        <v/>
      </c>
      <c r="N16" s="88" t="str">
        <f t="shared" si="0"/>
        <v/>
      </c>
      <c r="O16" s="93" t="str">
        <f>IF(施設一覧!I13="","",施設一覧!I13)</f>
        <v/>
      </c>
      <c r="P16" s="93" t="str">
        <f>IF(施設一覧!L13="","",施設一覧!L13)</f>
        <v/>
      </c>
      <c r="Q16" s="93" t="str">
        <f>IF(施設一覧!J13="","",施設一覧!J13)</f>
        <v/>
      </c>
      <c r="R16" s="93" t="str">
        <f>IF(施設一覧!M13="","",施設一覧!M13)</f>
        <v/>
      </c>
      <c r="S16" s="75" t="str">
        <f t="shared" si="7"/>
        <v/>
      </c>
      <c r="T16" s="75" t="str">
        <f t="shared" si="6"/>
        <v/>
      </c>
      <c r="V16" s="179">
        <f t="shared" si="8"/>
        <v>12</v>
      </c>
      <c r="W16" s="179">
        <f t="shared" si="9"/>
        <v>6</v>
      </c>
    </row>
    <row r="17" spans="1:28" ht="43.5" customHeight="1">
      <c r="A17" s="1"/>
      <c r="B17" s="36">
        <f t="shared" si="1"/>
        <v>12</v>
      </c>
      <c r="C17" s="95" t="str">
        <f>IF(施設一覧!B14="","",施設一覧!B14)</f>
        <v/>
      </c>
      <c r="D17" s="148" t="str">
        <f>IF(施設一覧!C14="","",施設一覧!C14)</f>
        <v/>
      </c>
      <c r="E17" s="157" t="str">
        <f>IF(施設一覧!D14="","",施設一覧!D14)</f>
        <v/>
      </c>
      <c r="F17" s="95" t="str">
        <f>IF(施設一覧!E14="","",施設一覧!E14)</f>
        <v/>
      </c>
      <c r="G17" s="95" t="str">
        <f>IF(施設一覧!G14="","",施設一覧!G14)</f>
        <v/>
      </c>
      <c r="H17" s="94" t="str">
        <f>IF(施設一覧!H14="","",施設一覧!H14)</f>
        <v/>
      </c>
      <c r="I17" s="94" t="str">
        <f>IF(施設一覧!K14="","",施設一覧!K14)</f>
        <v/>
      </c>
      <c r="J17" s="88" t="str">
        <f t="shared" si="2"/>
        <v/>
      </c>
      <c r="K17" s="88" t="str">
        <f t="shared" si="3"/>
        <v/>
      </c>
      <c r="L17" s="88" t="str">
        <f t="shared" si="4"/>
        <v/>
      </c>
      <c r="M17" s="88" t="str">
        <f t="shared" si="5"/>
        <v/>
      </c>
      <c r="N17" s="88" t="str">
        <f t="shared" si="0"/>
        <v/>
      </c>
      <c r="O17" s="93" t="str">
        <f>IF(施設一覧!I14="","",施設一覧!I14)</f>
        <v/>
      </c>
      <c r="P17" s="93" t="str">
        <f>IF(施設一覧!L14="","",施設一覧!L14)</f>
        <v/>
      </c>
      <c r="Q17" s="93" t="str">
        <f>IF(施設一覧!J14="","",施設一覧!J14)</f>
        <v/>
      </c>
      <c r="R17" s="93" t="str">
        <f>IF(施設一覧!M14="","",施設一覧!M14)</f>
        <v/>
      </c>
      <c r="S17" s="75" t="str">
        <f t="shared" si="7"/>
        <v/>
      </c>
      <c r="T17" s="75" t="str">
        <f t="shared" si="6"/>
        <v/>
      </c>
      <c r="V17" s="179">
        <f t="shared" si="8"/>
        <v>12</v>
      </c>
      <c r="W17" s="179">
        <f t="shared" si="9"/>
        <v>6</v>
      </c>
    </row>
    <row r="18" spans="1:28" ht="43.5" customHeight="1">
      <c r="A18" s="1"/>
      <c r="B18" s="36">
        <f t="shared" si="1"/>
        <v>13</v>
      </c>
      <c r="C18" s="95" t="str">
        <f>IF(施設一覧!B15="","",施設一覧!B15)</f>
        <v/>
      </c>
      <c r="D18" s="148" t="str">
        <f>IF(施設一覧!C15="","",施設一覧!C15)</f>
        <v/>
      </c>
      <c r="E18" s="157" t="str">
        <f>IF(施設一覧!D15="","",施設一覧!D15)</f>
        <v/>
      </c>
      <c r="F18" s="95" t="str">
        <f>IF(施設一覧!E15="","",施設一覧!E15)</f>
        <v/>
      </c>
      <c r="G18" s="95" t="str">
        <f>IF(施設一覧!G15="","",施設一覧!G15)</f>
        <v/>
      </c>
      <c r="H18" s="94" t="str">
        <f>IF(施設一覧!H15="","",施設一覧!H15)</f>
        <v/>
      </c>
      <c r="I18" s="94" t="str">
        <f>IF(施設一覧!K15="","",施設一覧!K15)</f>
        <v/>
      </c>
      <c r="J18" s="88" t="str">
        <f t="shared" si="2"/>
        <v/>
      </c>
      <c r="K18" s="88" t="str">
        <f t="shared" si="3"/>
        <v/>
      </c>
      <c r="L18" s="88" t="str">
        <f t="shared" si="4"/>
        <v/>
      </c>
      <c r="M18" s="88" t="str">
        <f t="shared" si="5"/>
        <v/>
      </c>
      <c r="N18" s="88" t="str">
        <f t="shared" si="0"/>
        <v/>
      </c>
      <c r="O18" s="93" t="str">
        <f>IF(施設一覧!I15="","",施設一覧!I15)</f>
        <v/>
      </c>
      <c r="P18" s="93" t="str">
        <f>IF(施設一覧!L15="","",施設一覧!L15)</f>
        <v/>
      </c>
      <c r="Q18" s="93" t="str">
        <f>IF(施設一覧!J15="","",施設一覧!J15)</f>
        <v/>
      </c>
      <c r="R18" s="93" t="str">
        <f>IF(施設一覧!M15="","",施設一覧!M15)</f>
        <v/>
      </c>
      <c r="S18" s="75" t="str">
        <f t="shared" si="7"/>
        <v/>
      </c>
      <c r="T18" s="75" t="str">
        <f t="shared" si="6"/>
        <v/>
      </c>
      <c r="V18" s="179">
        <f t="shared" si="8"/>
        <v>12</v>
      </c>
      <c r="W18" s="179">
        <f t="shared" si="9"/>
        <v>6</v>
      </c>
    </row>
    <row r="19" spans="1:28" ht="43.5" customHeight="1">
      <c r="A19" s="1"/>
      <c r="B19" s="36">
        <f t="shared" si="1"/>
        <v>14</v>
      </c>
      <c r="C19" s="95" t="str">
        <f>IF(施設一覧!B16="","",施設一覧!B16)</f>
        <v/>
      </c>
      <c r="D19" s="148" t="str">
        <f>IF(施設一覧!C16="","",施設一覧!C16)</f>
        <v/>
      </c>
      <c r="E19" s="157" t="str">
        <f>IF(施設一覧!D16="","",施設一覧!D16)</f>
        <v/>
      </c>
      <c r="F19" s="95" t="str">
        <f>IF(施設一覧!E16="","",施設一覧!E16)</f>
        <v/>
      </c>
      <c r="G19" s="95" t="str">
        <f>IF(施設一覧!G16="","",施設一覧!G16)</f>
        <v/>
      </c>
      <c r="H19" s="94" t="str">
        <f>IF(施設一覧!H16="","",施設一覧!H16)</f>
        <v/>
      </c>
      <c r="I19" s="94" t="str">
        <f>IF(施設一覧!K16="","",施設一覧!K16)</f>
        <v/>
      </c>
      <c r="J19" s="88" t="str">
        <f t="shared" si="2"/>
        <v/>
      </c>
      <c r="K19" s="88" t="str">
        <f t="shared" si="3"/>
        <v/>
      </c>
      <c r="L19" s="88" t="str">
        <f t="shared" si="4"/>
        <v/>
      </c>
      <c r="M19" s="88" t="str">
        <f t="shared" si="5"/>
        <v/>
      </c>
      <c r="N19" s="88" t="str">
        <f t="shared" ref="N19:N20" si="10">IF(C19="","",IF(I19="",H19*$J$25+H19*$K$25,IF(H19="",I19*$L$25+I19*$M$25,H19*$J$25+H19*$K$25+I19*$L$25+I19*$M$25)))</f>
        <v/>
      </c>
      <c r="O19" s="93" t="str">
        <f>IF(施設一覧!I16="","",施設一覧!I16)</f>
        <v/>
      </c>
      <c r="P19" s="93" t="str">
        <f>IF(施設一覧!L16="","",施設一覧!L16)</f>
        <v/>
      </c>
      <c r="Q19" s="93" t="str">
        <f>IF(施設一覧!J16="","",施設一覧!J16)</f>
        <v/>
      </c>
      <c r="R19" s="93" t="str">
        <f>IF(施設一覧!M16="","",施設一覧!M16)</f>
        <v/>
      </c>
      <c r="S19" s="75" t="str">
        <f t="shared" si="7"/>
        <v/>
      </c>
      <c r="T19" s="75" t="str">
        <f t="shared" si="6"/>
        <v/>
      </c>
      <c r="V19" s="179">
        <f t="shared" si="8"/>
        <v>12</v>
      </c>
      <c r="W19" s="179">
        <f t="shared" si="9"/>
        <v>6</v>
      </c>
    </row>
    <row r="20" spans="1:28" ht="43.5" customHeight="1" thickBot="1">
      <c r="A20" s="1"/>
      <c r="B20" s="36">
        <f>ROW()-5</f>
        <v>15</v>
      </c>
      <c r="C20" s="95" t="str">
        <f>IF(施設一覧!B17="","",施設一覧!B17)</f>
        <v/>
      </c>
      <c r="D20" s="148" t="str">
        <f>IF(施設一覧!C17="","",施設一覧!C17)</f>
        <v/>
      </c>
      <c r="E20" s="157" t="str">
        <f>IF(施設一覧!D17="","",施設一覧!D17)</f>
        <v/>
      </c>
      <c r="F20" s="95" t="str">
        <f>IF(施設一覧!E17="","",施設一覧!E17)</f>
        <v/>
      </c>
      <c r="G20" s="95" t="str">
        <f>IF(施設一覧!G17="","",施設一覧!G17)</f>
        <v/>
      </c>
      <c r="H20" s="94" t="str">
        <f>IF(施設一覧!H17="","",施設一覧!H17)</f>
        <v/>
      </c>
      <c r="I20" s="94" t="str">
        <f>IF(施設一覧!K17="","",施設一覧!K17)</f>
        <v/>
      </c>
      <c r="J20" s="88" t="str">
        <f t="shared" si="2"/>
        <v/>
      </c>
      <c r="K20" s="88" t="str">
        <f t="shared" si="3"/>
        <v/>
      </c>
      <c r="L20" s="88" t="str">
        <f t="shared" si="4"/>
        <v/>
      </c>
      <c r="M20" s="88" t="str">
        <f t="shared" si="5"/>
        <v/>
      </c>
      <c r="N20" s="88" t="str">
        <f t="shared" si="10"/>
        <v/>
      </c>
      <c r="O20" s="93" t="str">
        <f>IF(施設一覧!I17="","",施設一覧!I17)</f>
        <v/>
      </c>
      <c r="P20" s="93" t="str">
        <f>IF(施設一覧!L17="","",施設一覧!L17)</f>
        <v/>
      </c>
      <c r="Q20" s="93" t="str">
        <f>IF(施設一覧!J17="","",施設一覧!J17)</f>
        <v/>
      </c>
      <c r="R20" s="93" t="str">
        <f>IF(施設一覧!M17="","",施設一覧!M17)</f>
        <v/>
      </c>
      <c r="S20" s="75" t="str">
        <f t="shared" si="7"/>
        <v/>
      </c>
      <c r="T20" s="75" t="str">
        <f t="shared" si="6"/>
        <v/>
      </c>
      <c r="V20" s="179">
        <f t="shared" si="8"/>
        <v>12</v>
      </c>
      <c r="W20" s="179">
        <f t="shared" si="9"/>
        <v>6</v>
      </c>
      <c r="AA20" s="81" t="s">
        <v>173</v>
      </c>
      <c r="AB20" s="81" t="s">
        <v>125</v>
      </c>
    </row>
    <row r="21" spans="1:28" ht="21" customHeight="1">
      <c r="S21" s="73">
        <f>SUM(S6:S20)</f>
        <v>0</v>
      </c>
      <c r="T21" s="73">
        <f>SUM(T6:T20)</f>
        <v>0</v>
      </c>
      <c r="Y21" s="40"/>
      <c r="Z21" s="40" t="s">
        <v>174</v>
      </c>
      <c r="AA21" s="40" t="s">
        <v>175</v>
      </c>
      <c r="AB21" s="40" t="s">
        <v>175</v>
      </c>
    </row>
    <row r="22" spans="1:28">
      <c r="Y22" s="39" t="s">
        <v>88</v>
      </c>
      <c r="Z22" s="40">
        <f>COUNTIF($F$6:$F$20,Y22)</f>
        <v>0</v>
      </c>
      <c r="AA22" s="40">
        <f>SUMIF($F$6:$F$20,Y22,$S$6:$S$20)</f>
        <v>0</v>
      </c>
      <c r="AB22" s="40">
        <f t="shared" ref="AB22:AB31" si="11">SUMIF($F$6:$F$20,Y22,$T$6:$T$20)</f>
        <v>0</v>
      </c>
    </row>
    <row r="23" spans="1:28">
      <c r="Y23" s="39" t="s">
        <v>136</v>
      </c>
      <c r="Z23" s="40">
        <f t="shared" ref="Z23:Z31" si="12">COUNTIF($F$6:$F$20,Y23)</f>
        <v>0</v>
      </c>
      <c r="AA23" s="40">
        <f t="shared" ref="AA23:AA31" si="13">SUMIF($F$6:$F$20,Y23,$S$6:$S$20)</f>
        <v>0</v>
      </c>
      <c r="AB23" s="40">
        <f t="shared" si="11"/>
        <v>0</v>
      </c>
    </row>
    <row r="24" spans="1:28">
      <c r="J24" t="s">
        <v>176</v>
      </c>
      <c r="Y24" s="39" t="s">
        <v>137</v>
      </c>
      <c r="Z24" s="40">
        <f t="shared" si="12"/>
        <v>0</v>
      </c>
      <c r="AA24" s="40">
        <f t="shared" si="13"/>
        <v>0</v>
      </c>
      <c r="AB24" s="40">
        <f t="shared" si="11"/>
        <v>0</v>
      </c>
    </row>
    <row r="25" spans="1:28">
      <c r="J25" s="40">
        <v>13400</v>
      </c>
      <c r="K25" s="40">
        <v>5100</v>
      </c>
      <c r="L25" s="40">
        <v>9300</v>
      </c>
      <c r="M25" s="40">
        <v>1700</v>
      </c>
      <c r="Y25" s="39" t="s">
        <v>138</v>
      </c>
      <c r="Z25" s="40">
        <f t="shared" si="12"/>
        <v>0</v>
      </c>
      <c r="AA25" s="40">
        <f t="shared" si="13"/>
        <v>0</v>
      </c>
      <c r="AB25" s="40">
        <f t="shared" si="11"/>
        <v>0</v>
      </c>
    </row>
    <row r="26" spans="1:28">
      <c r="Y26" s="39" t="s">
        <v>139</v>
      </c>
      <c r="Z26" s="40">
        <f t="shared" si="12"/>
        <v>0</v>
      </c>
      <c r="AA26" s="40">
        <f t="shared" si="13"/>
        <v>0</v>
      </c>
      <c r="AB26" s="40">
        <f t="shared" si="11"/>
        <v>0</v>
      </c>
    </row>
    <row r="27" spans="1:28">
      <c r="Y27" s="39" t="s">
        <v>140</v>
      </c>
      <c r="Z27" s="40">
        <f t="shared" si="12"/>
        <v>0</v>
      </c>
      <c r="AA27" s="40">
        <f t="shared" si="13"/>
        <v>0</v>
      </c>
      <c r="AB27" s="40">
        <f t="shared" si="11"/>
        <v>0</v>
      </c>
    </row>
    <row r="28" spans="1:28">
      <c r="Y28" s="39" t="s">
        <v>141</v>
      </c>
      <c r="Z28" s="40">
        <f t="shared" si="12"/>
        <v>0</v>
      </c>
      <c r="AA28" s="40">
        <f t="shared" si="13"/>
        <v>0</v>
      </c>
      <c r="AB28" s="40">
        <f t="shared" si="11"/>
        <v>0</v>
      </c>
    </row>
    <row r="29" spans="1:28">
      <c r="Y29" s="39" t="s">
        <v>142</v>
      </c>
      <c r="Z29" s="40">
        <f t="shared" si="12"/>
        <v>0</v>
      </c>
      <c r="AA29" s="40">
        <f t="shared" si="13"/>
        <v>0</v>
      </c>
      <c r="AB29" s="40">
        <f t="shared" si="11"/>
        <v>0</v>
      </c>
    </row>
    <row r="30" spans="1:28">
      <c r="Y30" s="39" t="s">
        <v>143</v>
      </c>
      <c r="Z30" s="40">
        <f t="shared" si="12"/>
        <v>0</v>
      </c>
      <c r="AA30" s="40">
        <f t="shared" si="13"/>
        <v>0</v>
      </c>
      <c r="AB30" s="40">
        <f t="shared" si="11"/>
        <v>0</v>
      </c>
    </row>
    <row r="31" spans="1:28">
      <c r="Y31" s="39" t="s">
        <v>144</v>
      </c>
      <c r="Z31" s="40">
        <f t="shared" si="12"/>
        <v>0</v>
      </c>
      <c r="AA31" s="40">
        <f t="shared" si="13"/>
        <v>0</v>
      </c>
      <c r="AB31" s="40">
        <f t="shared" si="11"/>
        <v>0</v>
      </c>
    </row>
    <row r="32" spans="1:28">
      <c r="Y32" s="39"/>
      <c r="Z32" s="40"/>
      <c r="AA32" s="40"/>
      <c r="AB32" s="40"/>
    </row>
    <row r="33" spans="25:28">
      <c r="Y33" s="39" t="s">
        <v>147</v>
      </c>
      <c r="Z33" s="40">
        <f>COUNTIF($F$6:$F$20,Y33)</f>
        <v>0</v>
      </c>
      <c r="AA33" s="40">
        <f>SUMIF($F$6:$F$20,Y33,$S$6:$S$20)</f>
        <v>0</v>
      </c>
      <c r="AB33" s="40">
        <f>SUMIF($F$6:$F$20,Y33,$T$6:$T$20)</f>
        <v>0</v>
      </c>
    </row>
    <row r="34" spans="25:28">
      <c r="Y34" s="39" t="s">
        <v>148</v>
      </c>
      <c r="Z34" s="40">
        <f>COUNTIF($F$6:$F$20,Y34)</f>
        <v>0</v>
      </c>
      <c r="AA34" s="40">
        <f>SUMIF($F$6:$F$20,Y34,$S$6:$S$20)</f>
        <v>0</v>
      </c>
      <c r="AB34" s="40">
        <f>SUMIF($F$6:$F$20,Y34,$T$6:$T$20)</f>
        <v>0</v>
      </c>
    </row>
    <row r="35" spans="25:28">
      <c r="Y35" s="39"/>
      <c r="Z35" s="40"/>
      <c r="AA35" s="40"/>
      <c r="AB35" s="40"/>
    </row>
    <row r="36" spans="25:28">
      <c r="Y36" s="39" t="s">
        <v>100</v>
      </c>
      <c r="Z36" s="40">
        <f>COUNTIF($F$6:$F$20,Y36)</f>
        <v>0</v>
      </c>
      <c r="AA36" s="40">
        <f>SUMIF($F$6:$F$20,Y36,$S$6:$S$20)</f>
        <v>0</v>
      </c>
      <c r="AB36" s="40">
        <f>SUMIF($F$6:$F$20,Y36,$T$6:$T$20)</f>
        <v>0</v>
      </c>
    </row>
    <row r="37" spans="25:28">
      <c r="Y37" s="39" t="s">
        <v>101</v>
      </c>
      <c r="Z37" s="40">
        <f>COUNTIF($F$6:$F$20,Y37)</f>
        <v>0</v>
      </c>
      <c r="AA37" s="40">
        <f>SUMIF($F$6:$F$20,Y37,$S$6:$S$20)</f>
        <v>0</v>
      </c>
      <c r="AB37" s="40">
        <f>SUMIF($F$6:$F$20,Y37,$T$6:$T$20)</f>
        <v>0</v>
      </c>
    </row>
    <row r="38" spans="25:28">
      <c r="Y38" s="39" t="s">
        <v>102</v>
      </c>
      <c r="Z38" s="40">
        <f>COUNTIF($F$6:$F$20,Y38)</f>
        <v>0</v>
      </c>
      <c r="AA38" s="40">
        <f>SUMIF($F$6:$F$20,Y38,$S$6:$S$20)</f>
        <v>0</v>
      </c>
      <c r="AB38" s="40">
        <f>SUMIF($F$6:$F$20,Y38,$T$6:$T$20)</f>
        <v>0</v>
      </c>
    </row>
    <row r="39" spans="25:28">
      <c r="Y39" s="39" t="s">
        <v>103</v>
      </c>
      <c r="Z39" s="40">
        <f>COUNTIF($F$6:$F$20,Y39)</f>
        <v>0</v>
      </c>
      <c r="AA39" s="40">
        <f>SUMIF($F$6:$F$20,Y39,$S$6:$S$20)</f>
        <v>0</v>
      </c>
      <c r="AB39" s="40">
        <f>SUMIF($F$6:$F$20,Y39,$T$6:$T$20)</f>
        <v>0</v>
      </c>
    </row>
  </sheetData>
  <sheetProtection sheet="1" objects="1" scenarios="1"/>
  <mergeCells count="18">
    <mergeCell ref="P4:P5"/>
    <mergeCell ref="Q4:Q5"/>
    <mergeCell ref="O4:O5"/>
    <mergeCell ref="R4:R5"/>
    <mergeCell ref="D2:F2"/>
    <mergeCell ref="K4:K5"/>
    <mergeCell ref="L4:L5"/>
    <mergeCell ref="M4:M5"/>
    <mergeCell ref="N4:N5"/>
    <mergeCell ref="G4:G5"/>
    <mergeCell ref="H4:H5"/>
    <mergeCell ref="I4:I5"/>
    <mergeCell ref="J4:J5"/>
    <mergeCell ref="B4:B5"/>
    <mergeCell ref="C4:C5"/>
    <mergeCell ref="D4:D5"/>
    <mergeCell ref="E4:E5"/>
    <mergeCell ref="F4:F5"/>
  </mergeCells>
  <phoneticPr fontId="27"/>
  <conditionalFormatting sqref="S1:T2">
    <cfRule type="cellIs" dxfId="143" priority="1" operator="equal">
      <formula>0</formula>
    </cfRule>
  </conditionalFormatting>
  <pageMargins left="0.39370078740157477" right="0.39370078740157477" top="0.75" bottom="0.75" header="0.3" footer="0.3"/>
  <pageSetup paperSize="9" scale="5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29"/>
  <sheetViews>
    <sheetView showGridLines="0" view="pageBreakPreview" zoomScale="90" zoomScaleNormal="85" zoomScaleSheetLayoutView="90" workbookViewId="0">
      <selection activeCell="AO3" sqref="AO3:AP4"/>
    </sheetView>
  </sheetViews>
  <sheetFormatPr defaultColWidth="9" defaultRowHeight="12.75"/>
  <cols>
    <col min="1" max="8" width="3.140625" style="98" customWidth="1"/>
    <col min="9" max="39" width="2.42578125" style="98" customWidth="1"/>
    <col min="40" max="40" width="7" style="98" customWidth="1"/>
    <col min="41" max="256" width="9" style="98" customWidth="1"/>
    <col min="257" max="16384" width="9" style="99"/>
  </cols>
  <sheetData>
    <row r="1" spans="1:256" ht="8.25" customHeight="1"/>
    <row r="2" spans="1:256" ht="28.5" customHeight="1" thickTop="1" thickBot="1">
      <c r="A2" s="333" t="s">
        <v>177</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3"/>
      <c r="AM2" s="100"/>
      <c r="AO2" s="101" t="s">
        <v>178</v>
      </c>
    </row>
    <row r="3" spans="1:256" s="101" customFormat="1" ht="9.75" customHeight="1" thickTop="1">
      <c r="A3" s="102"/>
      <c r="B3" s="102"/>
      <c r="C3" s="102"/>
      <c r="AO3" s="307"/>
      <c r="AP3" s="308"/>
    </row>
    <row r="4" spans="1:256" s="101" customFormat="1" ht="28.5" customHeight="1" thickBot="1">
      <c r="Y4" s="311" t="str">
        <f>IF(AO3="","令和　　年　　月　　日",AO3)</f>
        <v>令和　　年　　月　　日</v>
      </c>
      <c r="Z4" s="311"/>
      <c r="AA4" s="311"/>
      <c r="AB4" s="311"/>
      <c r="AC4" s="311"/>
      <c r="AD4" s="311"/>
      <c r="AE4" s="311"/>
      <c r="AF4" s="311"/>
      <c r="AG4" s="311"/>
      <c r="AH4" s="311"/>
      <c r="AI4" s="311"/>
      <c r="AJ4" s="311"/>
      <c r="AK4" s="311"/>
      <c r="AO4" s="309"/>
      <c r="AP4" s="310"/>
    </row>
    <row r="5" spans="1:256" s="103" customFormat="1" ht="28.5" customHeight="1">
      <c r="A5" s="103" t="s">
        <v>179</v>
      </c>
      <c r="B5" s="104"/>
      <c r="C5" s="104"/>
      <c r="D5" s="104"/>
      <c r="E5" s="104"/>
      <c r="F5" s="104"/>
      <c r="G5" s="104"/>
      <c r="H5" s="104"/>
      <c r="I5" s="104"/>
      <c r="J5" s="104"/>
      <c r="K5" s="104"/>
      <c r="L5" s="104"/>
      <c r="M5" s="104"/>
      <c r="N5" s="104"/>
      <c r="O5" s="104"/>
      <c r="P5" s="104"/>
      <c r="Q5" s="104"/>
      <c r="R5" s="104"/>
      <c r="S5" s="104"/>
      <c r="T5" s="104"/>
      <c r="U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c r="IP5" s="104"/>
      <c r="IQ5" s="104"/>
      <c r="IR5" s="104"/>
      <c r="IS5" s="104"/>
      <c r="IT5" s="104"/>
      <c r="IU5" s="104"/>
      <c r="IV5" s="104"/>
    </row>
    <row r="6" spans="1:256" s="101" customFormat="1" ht="28.5" customHeight="1">
      <c r="A6" s="101" t="s">
        <v>180</v>
      </c>
      <c r="V6" s="105"/>
    </row>
    <row r="7" spans="1:256" s="101" customFormat="1" ht="17.25" customHeight="1">
      <c r="V7" s="105"/>
    </row>
    <row r="8" spans="1:256" s="101" customFormat="1" ht="19.5" customHeight="1">
      <c r="A8" s="101" t="s">
        <v>181</v>
      </c>
      <c r="B8" s="101" t="str">
        <f>"　"&amp;AN8&amp;"（施設用）として、"</f>
        <v>　令和７年度由利本荘市介護保険施設等物価高騰対策事業費補助金（施設用）として、</v>
      </c>
      <c r="V8" s="105"/>
      <c r="AN8" s="175" t="str">
        <f>'（入力の前にお読みください）本申請書の使い方'!C4</f>
        <v>令和７年度由利本荘市介護保険施設等物価高騰対策事業費補助金</v>
      </c>
    </row>
    <row r="9" spans="1:256" s="101" customFormat="1" ht="26.25" customHeight="1">
      <c r="B9" s="101" t="s">
        <v>182</v>
      </c>
      <c r="V9" s="105"/>
    </row>
    <row r="10" spans="1:256" s="101" customFormat="1" ht="26.25" customHeight="1">
      <c r="V10" s="105"/>
    </row>
    <row r="11" spans="1:256" s="106" customFormat="1" ht="28.5" customHeight="1">
      <c r="G11" s="107" t="s">
        <v>183</v>
      </c>
      <c r="O11" s="106" t="s">
        <v>184</v>
      </c>
      <c r="P11" s="334" t="str">
        <f>IF(総括表!Q21=0,"",総括表!Q21)</f>
        <v/>
      </c>
      <c r="Q11" s="334"/>
      <c r="R11" s="334"/>
      <c r="S11" s="334"/>
      <c r="T11" s="334"/>
      <c r="U11" s="334"/>
      <c r="V11" s="334"/>
      <c r="W11" s="334"/>
      <c r="X11" s="334"/>
      <c r="Y11" s="334"/>
      <c r="Z11" s="334"/>
      <c r="AN11" s="91"/>
    </row>
    <row r="12" spans="1:256" ht="28.5" customHeight="1">
      <c r="A12" s="108" t="s">
        <v>185</v>
      </c>
      <c r="E12" s="109"/>
      <c r="V12" s="110"/>
    </row>
    <row r="13" spans="1:256" s="98" customFormat="1" ht="25.5" customHeight="1">
      <c r="A13" s="335" t="s">
        <v>186</v>
      </c>
      <c r="B13" s="336"/>
      <c r="C13" s="336"/>
      <c r="D13" s="336"/>
      <c r="E13" s="336"/>
      <c r="F13" s="337"/>
      <c r="G13" s="341" t="str">
        <f>IF(基本情報!D6="","",基本情報!D6)</f>
        <v/>
      </c>
      <c r="H13" s="342"/>
      <c r="I13" s="342"/>
      <c r="J13" s="342"/>
      <c r="K13" s="342"/>
      <c r="L13" s="342"/>
      <c r="M13" s="342"/>
      <c r="N13" s="342"/>
      <c r="O13" s="342"/>
      <c r="P13" s="342"/>
      <c r="Q13" s="343"/>
      <c r="R13" s="338"/>
      <c r="S13" s="339"/>
      <c r="T13" s="339"/>
      <c r="U13" s="339"/>
      <c r="V13" s="340"/>
      <c r="W13" s="340"/>
      <c r="X13" s="340"/>
      <c r="Y13" s="340"/>
      <c r="Z13" s="111"/>
      <c r="AA13" s="340"/>
      <c r="AB13" s="340"/>
      <c r="AC13" s="340"/>
      <c r="AD13" s="340"/>
      <c r="AE13" s="340"/>
      <c r="AF13" s="111"/>
      <c r="AG13" s="340"/>
      <c r="AH13" s="454"/>
      <c r="AI13" s="454"/>
      <c r="AJ13" s="454"/>
      <c r="AK13" s="454"/>
      <c r="AL13" s="454"/>
    </row>
    <row r="14" spans="1:256" s="98" customFormat="1" ht="30" customHeight="1">
      <c r="A14" s="344" t="s">
        <v>187</v>
      </c>
      <c r="B14" s="345"/>
      <c r="C14" s="345"/>
      <c r="D14" s="345"/>
      <c r="E14" s="345"/>
      <c r="F14" s="346"/>
      <c r="G14" s="358" t="str">
        <f>IF(基本情報!D7="","",基本情報!D7)</f>
        <v/>
      </c>
      <c r="H14" s="359"/>
      <c r="I14" s="359"/>
      <c r="J14" s="359"/>
      <c r="K14" s="359"/>
      <c r="L14" s="359"/>
      <c r="M14" s="359"/>
      <c r="N14" s="359"/>
      <c r="O14" s="359"/>
      <c r="P14" s="359"/>
      <c r="Q14" s="359"/>
      <c r="R14" s="359"/>
      <c r="S14" s="359"/>
      <c r="T14" s="359"/>
      <c r="U14" s="360"/>
      <c r="V14" s="360"/>
      <c r="W14" s="360"/>
      <c r="X14" s="360"/>
      <c r="Y14" s="360"/>
      <c r="Z14" s="360"/>
      <c r="AA14" s="360"/>
      <c r="AB14" s="360"/>
      <c r="AC14" s="360"/>
      <c r="AD14" s="360"/>
      <c r="AE14" s="360"/>
      <c r="AF14" s="360"/>
      <c r="AG14" s="360"/>
      <c r="AH14" s="360"/>
      <c r="AI14" s="360"/>
      <c r="AJ14" s="360"/>
      <c r="AK14" s="360"/>
      <c r="AL14" s="361"/>
    </row>
    <row r="15" spans="1:256" s="98" customFormat="1" ht="30" customHeight="1">
      <c r="A15" s="347"/>
      <c r="B15" s="348"/>
      <c r="C15" s="348"/>
      <c r="D15" s="348"/>
      <c r="E15" s="348"/>
      <c r="F15" s="349"/>
      <c r="G15" s="112"/>
      <c r="H15" s="113"/>
      <c r="I15" s="113"/>
      <c r="J15" s="113"/>
      <c r="K15" s="113"/>
      <c r="L15" s="113"/>
      <c r="M15" s="113"/>
      <c r="N15" s="113"/>
      <c r="O15" s="113"/>
      <c r="P15" s="113"/>
      <c r="Q15" s="113"/>
      <c r="R15" s="113"/>
      <c r="S15" s="113"/>
      <c r="T15" s="114"/>
      <c r="U15" s="327" t="s">
        <v>188</v>
      </c>
      <c r="V15" s="331"/>
      <c r="W15" s="331"/>
      <c r="X15" s="331"/>
      <c r="Y15" s="332"/>
      <c r="Z15" s="318" t="str">
        <f>IF(基本情報!D10="","",基本情報!D10)</f>
        <v/>
      </c>
      <c r="AA15" s="319"/>
      <c r="AB15" s="319"/>
      <c r="AC15" s="319"/>
      <c r="AD15" s="319"/>
      <c r="AE15" s="319"/>
      <c r="AF15" s="319"/>
      <c r="AG15" s="319"/>
      <c r="AH15" s="319"/>
      <c r="AI15" s="319"/>
      <c r="AJ15" s="319"/>
      <c r="AK15" s="319"/>
      <c r="AL15" s="320"/>
    </row>
    <row r="16" spans="1:256" s="98" customFormat="1" ht="39" customHeight="1">
      <c r="A16" s="324" t="s">
        <v>189</v>
      </c>
      <c r="B16" s="325"/>
      <c r="C16" s="325"/>
      <c r="D16" s="326"/>
      <c r="E16" s="326"/>
      <c r="F16" s="326"/>
      <c r="G16" s="362" t="str">
        <f>IF(基本情報!D3="","",基本情報!D3)</f>
        <v/>
      </c>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4"/>
    </row>
    <row r="17" spans="1:39" s="98" customFormat="1" ht="40.5" customHeight="1">
      <c r="A17" s="324" t="s">
        <v>190</v>
      </c>
      <c r="B17" s="325"/>
      <c r="C17" s="325"/>
      <c r="D17" s="326"/>
      <c r="E17" s="326"/>
      <c r="F17" s="326"/>
      <c r="G17" s="351" t="str">
        <f>基本情報!D4&amp;"  "&amp;基本情報!D5</f>
        <v xml:space="preserve">  </v>
      </c>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115"/>
    </row>
    <row r="18" spans="1:39" s="98" customFormat="1" ht="18.75" customHeight="1">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row>
    <row r="19" spans="1:39" s="98" customFormat="1" ht="27.75" customHeight="1">
      <c r="A19" s="108" t="s">
        <v>191</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row>
    <row r="20" spans="1:39" s="98" customFormat="1" ht="21.75" customHeight="1">
      <c r="A20" s="328" t="s">
        <v>192</v>
      </c>
      <c r="B20" s="327" t="s">
        <v>193</v>
      </c>
      <c r="C20" s="319"/>
      <c r="D20" s="319"/>
      <c r="E20" s="319"/>
      <c r="F20" s="327" t="s">
        <v>194</v>
      </c>
      <c r="G20" s="319"/>
      <c r="H20" s="320"/>
      <c r="I20" s="327" t="s">
        <v>195</v>
      </c>
      <c r="J20" s="319"/>
      <c r="K20" s="319"/>
      <c r="L20" s="319"/>
      <c r="M20" s="319"/>
      <c r="N20" s="319"/>
      <c r="O20" s="319"/>
      <c r="P20" s="319"/>
      <c r="Q20" s="319"/>
      <c r="R20" s="319"/>
      <c r="S20" s="320"/>
      <c r="T20" s="327" t="s">
        <v>196</v>
      </c>
      <c r="U20" s="319"/>
      <c r="V20" s="319"/>
      <c r="W20" s="319"/>
      <c r="X20" s="319"/>
      <c r="Y20" s="319"/>
      <c r="Z20" s="319"/>
      <c r="AA20" s="319"/>
      <c r="AB20" s="319"/>
      <c r="AC20" s="320"/>
      <c r="AD20" s="327" t="s">
        <v>197</v>
      </c>
      <c r="AE20" s="319"/>
      <c r="AF20" s="319"/>
      <c r="AG20" s="319"/>
      <c r="AH20" s="319"/>
      <c r="AI20" s="319"/>
      <c r="AJ20" s="319"/>
      <c r="AK20" s="319"/>
      <c r="AL20" s="320"/>
    </row>
    <row r="21" spans="1:39" s="98" customFormat="1" ht="46.5" customHeight="1">
      <c r="A21" s="329"/>
      <c r="B21" s="312">
        <f>基本情報!D15</f>
        <v>0</v>
      </c>
      <c r="C21" s="313"/>
      <c r="D21" s="313"/>
      <c r="E21" s="314"/>
      <c r="F21" s="315">
        <f>基本情報!D16</f>
        <v>0</v>
      </c>
      <c r="G21" s="316"/>
      <c r="H21" s="317"/>
      <c r="I21" s="318">
        <f>基本情報!D17</f>
        <v>0</v>
      </c>
      <c r="J21" s="319"/>
      <c r="K21" s="319"/>
      <c r="L21" s="319"/>
      <c r="M21" s="319"/>
      <c r="N21" s="319"/>
      <c r="O21" s="319"/>
      <c r="P21" s="319"/>
      <c r="Q21" s="319"/>
      <c r="R21" s="319"/>
      <c r="S21" s="320"/>
      <c r="T21" s="318">
        <f>基本情報!D18</f>
        <v>0</v>
      </c>
      <c r="U21" s="319"/>
      <c r="V21" s="319"/>
      <c r="W21" s="319"/>
      <c r="X21" s="319"/>
      <c r="Y21" s="319"/>
      <c r="Z21" s="319"/>
      <c r="AA21" s="319"/>
      <c r="AB21" s="319"/>
      <c r="AC21" s="320"/>
      <c r="AD21" s="321">
        <f>基本情報!D19</f>
        <v>0</v>
      </c>
      <c r="AE21" s="322"/>
      <c r="AF21" s="322"/>
      <c r="AG21" s="322"/>
      <c r="AH21" s="322"/>
      <c r="AI21" s="322"/>
      <c r="AJ21" s="322"/>
      <c r="AK21" s="322"/>
      <c r="AL21" s="323"/>
    </row>
    <row r="22" spans="1:39" s="98" customFormat="1" ht="21.75" customHeight="1">
      <c r="A22" s="329"/>
      <c r="B22" s="355" t="s">
        <v>198</v>
      </c>
      <c r="C22" s="356"/>
      <c r="D22" s="356"/>
      <c r="E22" s="356"/>
      <c r="F22" s="356"/>
      <c r="G22" s="356"/>
      <c r="H22" s="357"/>
      <c r="I22" s="355" t="s">
        <v>199</v>
      </c>
      <c r="J22" s="356"/>
      <c r="K22" s="356"/>
      <c r="L22" s="356"/>
      <c r="M22" s="356"/>
      <c r="N22" s="356"/>
      <c r="O22" s="356"/>
      <c r="P22" s="356"/>
      <c r="Q22" s="342"/>
      <c r="R22" s="342"/>
      <c r="S22" s="342"/>
      <c r="T22" s="342"/>
      <c r="U22" s="342"/>
      <c r="V22" s="342"/>
      <c r="W22" s="342"/>
      <c r="X22" s="342"/>
      <c r="Y22" s="342"/>
      <c r="Z22" s="342"/>
      <c r="AA22" s="342"/>
      <c r="AB22" s="342"/>
      <c r="AC22" s="342"/>
      <c r="AD22" s="342"/>
      <c r="AE22" s="342"/>
      <c r="AF22" s="342"/>
      <c r="AG22" s="342"/>
      <c r="AH22" s="342"/>
      <c r="AI22" s="342"/>
      <c r="AJ22" s="342"/>
      <c r="AK22" s="342"/>
      <c r="AL22" s="343"/>
    </row>
    <row r="23" spans="1:39" s="98" customFormat="1" ht="51.75" customHeight="1">
      <c r="A23" s="330"/>
      <c r="B23" s="352">
        <f>基本情報!D20</f>
        <v>0</v>
      </c>
      <c r="C23" s="353"/>
      <c r="D23" s="353"/>
      <c r="E23" s="353"/>
      <c r="F23" s="353"/>
      <c r="G23" s="353"/>
      <c r="H23" s="354"/>
      <c r="I23" s="318">
        <f>基本情報!D21</f>
        <v>0</v>
      </c>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20"/>
    </row>
    <row r="24" spans="1:39" s="98" customFormat="1" ht="21.75" customHeight="1">
      <c r="A24" s="117"/>
      <c r="B24" s="116"/>
      <c r="C24" s="116"/>
      <c r="D24" s="116"/>
      <c r="E24" s="116"/>
      <c r="F24" s="116"/>
      <c r="G24" s="116"/>
      <c r="H24" s="116"/>
      <c r="I24" s="77" t="s">
        <v>200</v>
      </c>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row>
    <row r="25" spans="1:39" s="98" customFormat="1" ht="13.5" customHeight="1">
      <c r="A25" s="118"/>
      <c r="I25" s="119"/>
    </row>
    <row r="26" spans="1:39" ht="22.5" customHeight="1">
      <c r="A26" s="118"/>
    </row>
    <row r="27" spans="1:39" ht="24.75" customHeight="1">
      <c r="K27" s="367" t="s">
        <v>201</v>
      </c>
      <c r="L27" s="367"/>
      <c r="M27" s="367"/>
      <c r="N27" s="367"/>
      <c r="O27" s="367"/>
      <c r="P27" s="367"/>
      <c r="Q27" s="367"/>
      <c r="R27" s="367"/>
      <c r="S27" s="367"/>
      <c r="U27" s="350" t="str">
        <f>IF(基本情報!D22="","",基本情報!D22)</f>
        <v/>
      </c>
      <c r="V27" s="350"/>
      <c r="W27" s="350"/>
      <c r="X27" s="350"/>
      <c r="Y27" s="350"/>
      <c r="Z27" s="350"/>
      <c r="AA27" s="350"/>
      <c r="AB27" s="350"/>
      <c r="AC27" s="350"/>
      <c r="AD27" s="350"/>
      <c r="AE27" s="350"/>
      <c r="AF27" s="350"/>
      <c r="AG27" s="350"/>
      <c r="AH27" s="350"/>
      <c r="AI27" s="350"/>
      <c r="AJ27" s="350"/>
    </row>
    <row r="28" spans="1:39" ht="24.75" customHeight="1">
      <c r="K28" s="367" t="s">
        <v>202</v>
      </c>
      <c r="L28" s="367"/>
      <c r="M28" s="367"/>
      <c r="N28" s="367"/>
      <c r="O28" s="367"/>
      <c r="P28" s="367"/>
      <c r="Q28" s="367"/>
      <c r="R28" s="367"/>
      <c r="S28" s="367"/>
      <c r="U28" s="365" t="str">
        <f>IF(基本情報!D23="","",基本情報!D23)</f>
        <v/>
      </c>
      <c r="V28" s="365"/>
      <c r="W28" s="365"/>
      <c r="X28" s="365"/>
      <c r="Y28" s="365"/>
      <c r="Z28" s="365"/>
      <c r="AA28" s="365"/>
      <c r="AB28" s="365"/>
      <c r="AC28" s="365"/>
      <c r="AD28" s="365"/>
      <c r="AE28" s="365"/>
      <c r="AF28" s="365"/>
      <c r="AG28" s="365"/>
      <c r="AH28" s="365"/>
      <c r="AI28" s="365"/>
      <c r="AJ28" s="365"/>
    </row>
    <row r="29" spans="1:39" ht="24.75" customHeight="1">
      <c r="K29" s="367" t="s">
        <v>203</v>
      </c>
      <c r="L29" s="367"/>
      <c r="M29" s="367"/>
      <c r="N29" s="367"/>
      <c r="O29" s="367"/>
      <c r="P29" s="367"/>
      <c r="Q29" s="367"/>
      <c r="R29" s="367"/>
      <c r="S29" s="367"/>
      <c r="U29" s="366" t="str">
        <f>IF(基本情報!D24="","",基本情報!D24)</f>
        <v/>
      </c>
      <c r="V29" s="366"/>
      <c r="W29" s="366"/>
      <c r="X29" s="366"/>
      <c r="Y29" s="366"/>
      <c r="Z29" s="366"/>
      <c r="AA29" s="366"/>
      <c r="AB29" s="366"/>
      <c r="AC29" s="366"/>
      <c r="AD29" s="366"/>
      <c r="AE29" s="366"/>
      <c r="AF29" s="366"/>
      <c r="AG29" s="366"/>
      <c r="AH29" s="366"/>
      <c r="AI29" s="366"/>
      <c r="AJ29" s="366"/>
    </row>
  </sheetData>
  <sheetProtection sheet="1" objects="1" scenarios="1"/>
  <protectedRanges>
    <protectedRange sqref="AO3:AP4" name="範囲1"/>
  </protectedRanges>
  <mergeCells count="39">
    <mergeCell ref="U28:AJ28"/>
    <mergeCell ref="U29:AJ29"/>
    <mergeCell ref="K27:S27"/>
    <mergeCell ref="K28:S28"/>
    <mergeCell ref="K29:S29"/>
    <mergeCell ref="A14:F15"/>
    <mergeCell ref="A16:F16"/>
    <mergeCell ref="U27:AJ27"/>
    <mergeCell ref="I23:AL23"/>
    <mergeCell ref="G17:AL17"/>
    <mergeCell ref="B23:H23"/>
    <mergeCell ref="B22:H22"/>
    <mergeCell ref="I22:AL22"/>
    <mergeCell ref="G14:AL14"/>
    <mergeCell ref="G16:AL16"/>
    <mergeCell ref="A2:AL2"/>
    <mergeCell ref="P11:Z11"/>
    <mergeCell ref="A13:F13"/>
    <mergeCell ref="R13:U13"/>
    <mergeCell ref="V13:Y13"/>
    <mergeCell ref="AA13:AE13"/>
    <mergeCell ref="AG13:AL13"/>
    <mergeCell ref="G13:Q13"/>
    <mergeCell ref="AO3:AP4"/>
    <mergeCell ref="Y4:AK4"/>
    <mergeCell ref="B21:E21"/>
    <mergeCell ref="F21:H21"/>
    <mergeCell ref="I21:S21"/>
    <mergeCell ref="T21:AC21"/>
    <mergeCell ref="AD21:AL21"/>
    <mergeCell ref="A17:F17"/>
    <mergeCell ref="B20:E20"/>
    <mergeCell ref="F20:H20"/>
    <mergeCell ref="I20:S20"/>
    <mergeCell ref="T20:AC20"/>
    <mergeCell ref="AD20:AL20"/>
    <mergeCell ref="A20:A23"/>
    <mergeCell ref="U15:Y15"/>
    <mergeCell ref="Z15:AL15"/>
  </mergeCells>
  <phoneticPr fontId="17"/>
  <conditionalFormatting sqref="G13">
    <cfRule type="containsBlanks" dxfId="142" priority="9">
      <formula>LEN(TRIM(G13))=0</formula>
    </cfRule>
  </conditionalFormatting>
  <conditionalFormatting sqref="G17 AM17">
    <cfRule type="containsBlanks" dxfId="141" priority="3">
      <formula>LEN(TRIM(G17))=0</formula>
    </cfRule>
  </conditionalFormatting>
  <conditionalFormatting sqref="G14:AL14">
    <cfRule type="containsBlanks" dxfId="140" priority="6">
      <formula>LEN(TRIM(G14))=0</formula>
    </cfRule>
  </conditionalFormatting>
  <conditionalFormatting sqref="G16:AL16">
    <cfRule type="containsBlanks" dxfId="139" priority="5">
      <formula>LEN(TRIM(G16))=0</formula>
    </cfRule>
  </conditionalFormatting>
  <conditionalFormatting sqref="Z15:AL15">
    <cfRule type="containsBlanks" dxfId="138" priority="10">
      <formula>LEN(TRIM(Z15))=0</formula>
    </cfRule>
  </conditionalFormatting>
  <printOptions horizontalCentered="1"/>
  <pageMargins left="0.6692913385826772" right="0.39370078740157483" top="0.82677165354330717" bottom="0.15748031496062992" header="0.6692913385826772" footer="0.31496062992125984"/>
  <pageSetup paperSize="9" scale="88" fitToHeight="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
  <sheetViews>
    <sheetView view="pageBreakPreview" zoomScaleNormal="100" zoomScaleSheetLayoutView="100" workbookViewId="0">
      <selection activeCell="A10" sqref="A10"/>
    </sheetView>
  </sheetViews>
  <sheetFormatPr defaultColWidth="3.5703125" defaultRowHeight="12.75"/>
  <cols>
    <col min="1" max="1" width="3.5703125" customWidth="1"/>
  </cols>
  <sheetData>
    <row r="1" spans="1:27" ht="18.75">
      <c r="A1" s="371" t="s">
        <v>204</v>
      </c>
      <c r="B1" s="371"/>
      <c r="C1" s="371"/>
      <c r="D1" s="371"/>
      <c r="E1" s="371"/>
      <c r="F1" s="371"/>
      <c r="G1" s="371"/>
      <c r="H1" s="371"/>
      <c r="I1" s="371"/>
      <c r="J1" s="371"/>
      <c r="K1" s="371"/>
      <c r="L1" s="371"/>
      <c r="M1" s="371"/>
      <c r="N1" s="371"/>
      <c r="O1" s="371"/>
      <c r="P1" s="371"/>
      <c r="Q1" s="371"/>
      <c r="R1" s="371"/>
      <c r="S1" s="371"/>
      <c r="T1" s="371"/>
      <c r="U1" s="371"/>
      <c r="V1" s="371"/>
      <c r="W1" s="371"/>
      <c r="X1" s="371"/>
      <c r="Y1" s="371"/>
    </row>
    <row r="2" spans="1:27" ht="26.25" customHeight="1">
      <c r="A2" s="64"/>
      <c r="B2" s="64"/>
      <c r="C2" s="64"/>
      <c r="D2" s="64"/>
      <c r="E2" s="64"/>
      <c r="F2" s="64"/>
      <c r="G2" s="64"/>
      <c r="H2" s="64"/>
      <c r="I2" s="64"/>
      <c r="J2" s="64"/>
      <c r="K2" s="64"/>
    </row>
    <row r="3" spans="1:27" ht="26.25" customHeight="1">
      <c r="A3" s="65" t="s">
        <v>205</v>
      </c>
    </row>
    <row r="4" spans="1:27" ht="26.25" customHeight="1">
      <c r="A4" s="65"/>
    </row>
    <row r="5" spans="1:27" s="70" customFormat="1" ht="28.5" customHeight="1">
      <c r="A5" s="128" t="str">
        <f>"　私は、"&amp;AA5&amp;"の受領に"</f>
        <v>　私は、令和７年度由利本荘市介護保険施設等物価高騰対策事業費補助金の受領に</v>
      </c>
      <c r="B5" s="69"/>
      <c r="C5" s="69"/>
      <c r="D5" s="69"/>
      <c r="E5" s="69"/>
      <c r="F5" s="69"/>
      <c r="G5" s="69"/>
      <c r="H5" s="69"/>
      <c r="I5" s="69"/>
      <c r="J5" s="69"/>
      <c r="K5" s="69"/>
      <c r="L5" s="69"/>
      <c r="M5" s="69"/>
      <c r="N5" s="69"/>
      <c r="O5" s="69"/>
      <c r="P5" s="69"/>
      <c r="Q5" s="69"/>
      <c r="R5" s="69"/>
      <c r="S5" s="69"/>
      <c r="T5" s="69"/>
      <c r="U5" s="69"/>
      <c r="V5" s="69"/>
      <c r="W5" s="69"/>
      <c r="X5" s="69"/>
      <c r="Y5" s="69"/>
      <c r="AA5" s="163" t="str">
        <f>'（入力の前にお読みください）本申請書の使い方'!C4</f>
        <v>令和７年度由利本荘市介護保険施設等物価高騰対策事業費補助金</v>
      </c>
    </row>
    <row r="6" spans="1:27" s="70" customFormat="1" ht="28.5" customHeight="1">
      <c r="A6" s="68" t="s">
        <v>206</v>
      </c>
    </row>
    <row r="7" spans="1:27" ht="26.25" customHeight="1">
      <c r="A7" s="65"/>
    </row>
    <row r="8" spans="1:27" ht="26.25" customHeight="1">
      <c r="A8" s="65" t="s">
        <v>207</v>
      </c>
      <c r="AA8" s="162"/>
    </row>
    <row r="9" spans="1:27" ht="26.25" customHeight="1">
      <c r="A9" s="65"/>
      <c r="B9" s="368" t="s">
        <v>208</v>
      </c>
      <c r="C9" s="368"/>
      <c r="D9" s="368"/>
      <c r="E9" s="369">
        <f>AA9</f>
        <v>0</v>
      </c>
      <c r="F9" s="369"/>
      <c r="G9" s="369"/>
      <c r="H9" s="369"/>
      <c r="I9" s="369"/>
      <c r="J9" s="369"/>
      <c r="K9" s="369"/>
      <c r="L9" s="369"/>
      <c r="M9" s="369"/>
      <c r="N9" s="369"/>
      <c r="O9" s="369"/>
      <c r="P9" s="369"/>
      <c r="Q9" s="369"/>
      <c r="R9" s="369"/>
      <c r="S9" s="369"/>
      <c r="T9" s="369"/>
      <c r="U9" s="369"/>
      <c r="V9" s="369"/>
      <c r="W9" s="369"/>
      <c r="X9" s="369"/>
      <c r="Y9" s="369"/>
      <c r="AA9" s="164">
        <f>基本情報!D25</f>
        <v>0</v>
      </c>
    </row>
    <row r="10" spans="1:27" ht="26.25" customHeight="1">
      <c r="A10" s="65"/>
      <c r="B10" s="368" t="s">
        <v>209</v>
      </c>
      <c r="C10" s="368"/>
      <c r="D10" s="368"/>
      <c r="E10" s="369">
        <f>AA10</f>
        <v>0</v>
      </c>
      <c r="F10" s="369"/>
      <c r="G10" s="369"/>
      <c r="H10" s="369"/>
      <c r="I10" s="369"/>
      <c r="J10" s="369"/>
      <c r="K10" s="369"/>
      <c r="L10" s="369"/>
      <c r="M10" s="369"/>
      <c r="N10" s="369"/>
      <c r="O10" s="369"/>
      <c r="P10" s="369"/>
      <c r="Q10" s="369"/>
      <c r="R10" s="369"/>
      <c r="S10" s="369"/>
      <c r="T10" s="369"/>
      <c r="U10" s="369"/>
      <c r="V10" s="369"/>
      <c r="W10" s="369"/>
      <c r="X10" s="369"/>
      <c r="Y10" s="369"/>
      <c r="AA10" s="164">
        <f>基本情報!D26</f>
        <v>0</v>
      </c>
    </row>
    <row r="11" spans="1:27" ht="26.25" customHeight="1">
      <c r="A11" s="65"/>
      <c r="B11" s="368" t="s">
        <v>210</v>
      </c>
      <c r="C11" s="368"/>
      <c r="D11" s="368"/>
      <c r="E11" s="369" t="str">
        <f>AA11&amp;"　　"&amp;AA12</f>
        <v>0　　0</v>
      </c>
      <c r="F11" s="369"/>
      <c r="G11" s="369"/>
      <c r="H11" s="369"/>
      <c r="I11" s="369"/>
      <c r="J11" s="369"/>
      <c r="K11" s="369"/>
      <c r="L11" s="369"/>
      <c r="M11" s="369"/>
      <c r="N11" s="369"/>
      <c r="O11" s="369"/>
      <c r="P11" s="369"/>
      <c r="Q11" s="369"/>
      <c r="R11" s="369"/>
      <c r="S11" s="369"/>
      <c r="T11" s="369"/>
      <c r="U11" s="369"/>
      <c r="V11" s="369"/>
      <c r="W11" s="369"/>
      <c r="X11" s="369"/>
      <c r="Y11" s="369"/>
      <c r="AA11" s="164">
        <f>基本情報!D27</f>
        <v>0</v>
      </c>
    </row>
    <row r="12" spans="1:27" ht="26.25" customHeight="1">
      <c r="A12" s="65"/>
      <c r="E12" s="67"/>
      <c r="F12" s="67"/>
      <c r="G12" s="67"/>
      <c r="H12" s="67"/>
      <c r="I12" s="67"/>
      <c r="J12" s="67"/>
      <c r="K12" s="67"/>
      <c r="L12" s="67"/>
      <c r="M12" s="67"/>
      <c r="N12" s="67"/>
      <c r="O12" s="67"/>
      <c r="P12" s="67"/>
      <c r="Q12" s="67"/>
      <c r="R12" s="67"/>
      <c r="S12" s="67"/>
      <c r="T12" s="67"/>
      <c r="U12" s="67"/>
      <c r="V12" s="67"/>
      <c r="W12" s="67"/>
      <c r="X12" s="67"/>
      <c r="Y12" s="67"/>
      <c r="AA12" s="164">
        <f>基本情報!D28</f>
        <v>0</v>
      </c>
    </row>
    <row r="13" spans="1:27" ht="26.25" customHeight="1">
      <c r="A13" s="65" t="s">
        <v>211</v>
      </c>
      <c r="E13" s="67"/>
      <c r="F13" s="67"/>
      <c r="G13" s="67"/>
      <c r="H13" s="67"/>
      <c r="I13" s="67"/>
      <c r="J13" s="67"/>
      <c r="K13" s="67"/>
      <c r="L13" s="67"/>
      <c r="M13" s="67"/>
      <c r="N13" s="67"/>
      <c r="O13" s="67"/>
      <c r="P13" s="67"/>
      <c r="Q13" s="67"/>
      <c r="R13" s="67"/>
      <c r="S13" s="67"/>
      <c r="T13" s="67"/>
      <c r="U13" s="67"/>
      <c r="V13" s="67"/>
      <c r="W13" s="67"/>
      <c r="X13" s="67"/>
      <c r="Y13" s="67"/>
      <c r="AA13" s="164"/>
    </row>
    <row r="14" spans="1:27" ht="26.25" customHeight="1">
      <c r="A14" s="65"/>
      <c r="B14" s="368" t="s">
        <v>208</v>
      </c>
      <c r="C14" s="368"/>
      <c r="D14" s="368"/>
      <c r="E14" s="369">
        <f>AA14</f>
        <v>0</v>
      </c>
      <c r="F14" s="369"/>
      <c r="G14" s="369"/>
      <c r="H14" s="369"/>
      <c r="I14" s="369"/>
      <c r="J14" s="369"/>
      <c r="K14" s="369"/>
      <c r="L14" s="369"/>
      <c r="M14" s="369"/>
      <c r="N14" s="369"/>
      <c r="O14" s="369"/>
      <c r="P14" s="369"/>
      <c r="Q14" s="369"/>
      <c r="R14" s="369"/>
      <c r="S14" s="369"/>
      <c r="T14" s="369"/>
      <c r="U14" s="369"/>
      <c r="V14" s="369"/>
      <c r="W14" s="369"/>
      <c r="X14" s="369"/>
      <c r="Y14" s="369"/>
      <c r="AA14" s="164">
        <f>基本情報!D7</f>
        <v>0</v>
      </c>
    </row>
    <row r="15" spans="1:27" ht="26.25" customHeight="1">
      <c r="A15" s="65"/>
      <c r="B15" s="368" t="s">
        <v>209</v>
      </c>
      <c r="C15" s="368"/>
      <c r="D15" s="368"/>
      <c r="E15" s="369">
        <f>AA15</f>
        <v>0</v>
      </c>
      <c r="F15" s="369"/>
      <c r="G15" s="369"/>
      <c r="H15" s="369"/>
      <c r="I15" s="369"/>
      <c r="J15" s="369"/>
      <c r="K15" s="369"/>
      <c r="L15" s="369"/>
      <c r="M15" s="369"/>
      <c r="N15" s="369"/>
      <c r="O15" s="369"/>
      <c r="P15" s="369"/>
      <c r="Q15" s="369"/>
      <c r="R15" s="369"/>
      <c r="S15" s="369"/>
      <c r="T15" s="369"/>
      <c r="U15" s="369"/>
      <c r="V15" s="369"/>
      <c r="W15" s="369"/>
      <c r="X15" s="369"/>
      <c r="Y15" s="369"/>
      <c r="AA15" s="164">
        <f>基本情報!D3</f>
        <v>0</v>
      </c>
    </row>
    <row r="16" spans="1:27" ht="26.25" customHeight="1">
      <c r="A16" s="65"/>
      <c r="B16" s="368" t="s">
        <v>210</v>
      </c>
      <c r="C16" s="368"/>
      <c r="D16" s="368"/>
      <c r="E16" s="369" t="str">
        <f>AA16&amp;"　　"&amp;AA17&amp;"　　　　印"</f>
        <v>0　　0　　　　印</v>
      </c>
      <c r="F16" s="369"/>
      <c r="G16" s="369"/>
      <c r="H16" s="369"/>
      <c r="I16" s="369"/>
      <c r="J16" s="369"/>
      <c r="K16" s="369"/>
      <c r="L16" s="369"/>
      <c r="M16" s="369"/>
      <c r="N16" s="369"/>
      <c r="O16" s="369"/>
      <c r="P16" s="369"/>
      <c r="Q16" s="369"/>
      <c r="R16" s="369"/>
      <c r="S16" s="369"/>
      <c r="T16" s="369"/>
      <c r="U16" s="369"/>
      <c r="V16" s="369"/>
      <c r="W16" s="369"/>
      <c r="X16" s="369"/>
      <c r="Y16" s="369"/>
      <c r="AA16" s="164">
        <f>基本情報!D4</f>
        <v>0</v>
      </c>
    </row>
    <row r="17" spans="1:27" ht="26.25" customHeight="1">
      <c r="A17" s="65"/>
      <c r="AA17" s="164">
        <f>基本情報!D5</f>
        <v>0</v>
      </c>
    </row>
    <row r="18" spans="1:27" ht="26.25" customHeight="1">
      <c r="A18" s="65"/>
    </row>
    <row r="19" spans="1:27" ht="26.25" customHeight="1">
      <c r="A19" s="66"/>
      <c r="K19" s="370" t="s">
        <v>212</v>
      </c>
      <c r="L19" s="370"/>
      <c r="N19" t="s">
        <v>213</v>
      </c>
      <c r="P19" t="s">
        <v>214</v>
      </c>
      <c r="R19" t="s">
        <v>215</v>
      </c>
      <c r="S19" s="63"/>
    </row>
    <row r="20" spans="1:27" ht="26.25" customHeight="1">
      <c r="A20" s="65"/>
    </row>
    <row r="21" spans="1:27" ht="26.25" customHeight="1">
      <c r="A21" s="65"/>
      <c r="K21" s="368" t="s">
        <v>208</v>
      </c>
      <c r="L21" s="368"/>
      <c r="M21" s="368"/>
      <c r="N21" s="369">
        <f>AA14</f>
        <v>0</v>
      </c>
      <c r="O21" s="369"/>
      <c r="P21" s="369"/>
      <c r="Q21" s="369"/>
      <c r="R21" s="369"/>
      <c r="S21" s="369"/>
      <c r="T21" s="369"/>
      <c r="U21" s="369"/>
      <c r="V21" s="369"/>
      <c r="W21" s="369"/>
      <c r="X21" s="369"/>
      <c r="Y21" s="369"/>
    </row>
    <row r="22" spans="1:27" ht="26.25" customHeight="1">
      <c r="A22" s="65"/>
      <c r="K22" s="368" t="s">
        <v>209</v>
      </c>
      <c r="L22" s="368"/>
      <c r="M22" s="368"/>
      <c r="N22" s="369">
        <f>AA15</f>
        <v>0</v>
      </c>
      <c r="O22" s="369"/>
      <c r="P22" s="369"/>
      <c r="Q22" s="369"/>
      <c r="R22" s="369"/>
      <c r="S22" s="369"/>
      <c r="T22" s="369"/>
      <c r="U22" s="369"/>
      <c r="V22" s="369"/>
      <c r="W22" s="369"/>
      <c r="X22" s="369"/>
      <c r="Y22" s="369"/>
    </row>
    <row r="23" spans="1:27" ht="26.25" customHeight="1">
      <c r="A23" s="65"/>
      <c r="K23" s="368" t="s">
        <v>210</v>
      </c>
      <c r="L23" s="368"/>
      <c r="M23" s="368"/>
      <c r="N23" s="369" t="str">
        <f>AA16&amp;"　　"&amp;AA17&amp;"　　　　印"</f>
        <v>0　　0　　　　印</v>
      </c>
      <c r="O23" s="369"/>
      <c r="P23" s="369"/>
      <c r="Q23" s="369"/>
      <c r="R23" s="369"/>
      <c r="S23" s="369"/>
      <c r="T23" s="369"/>
      <c r="U23" s="369"/>
      <c r="V23" s="369"/>
      <c r="W23" s="369"/>
      <c r="X23" s="369"/>
      <c r="Y23" s="369"/>
    </row>
  </sheetData>
  <sheetProtection sheet="1" objects="1" scenarios="1"/>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137" priority="11">
      <formula>LEN(TRIM(E9))=0</formula>
    </cfRule>
  </conditionalFormatting>
  <conditionalFormatting sqref="E14:E16">
    <cfRule type="containsBlanks" dxfId="136" priority="8">
      <formula>LEN(TRIM(E14))=0</formula>
    </cfRule>
  </conditionalFormatting>
  <conditionalFormatting sqref="N21:Y23">
    <cfRule type="containsBlanks" dxfId="135" priority="5">
      <formula>LEN(TRIM(N21))=0</formula>
    </cfRule>
  </conditionalFormatting>
  <pageMargins left="0.59055118110236215" right="0.59055118110236215" top="0.78740157480314954" bottom="0.78740157480314954"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3"/>
  <sheetViews>
    <sheetView view="pageBreakPreview" topLeftCell="A14" zoomScaleNormal="100" zoomScaleSheetLayoutView="100" workbookViewId="0">
      <selection activeCell="AX20" sqref="AX20"/>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1</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
  </protectedRanges>
  <mergeCells count="85">
    <mergeCell ref="A26:J26"/>
    <mergeCell ref="K26:Q26"/>
    <mergeCell ref="R26:X26"/>
    <mergeCell ref="A9:AP9"/>
    <mergeCell ref="A3:C7"/>
    <mergeCell ref="D6:M7"/>
    <mergeCell ref="N4:AE4"/>
    <mergeCell ref="AF4:AJ4"/>
    <mergeCell ref="AK4:AP4"/>
    <mergeCell ref="N5:AE5"/>
    <mergeCell ref="A24:I24"/>
    <mergeCell ref="K24:O24"/>
    <mergeCell ref="P24:Q24"/>
    <mergeCell ref="R24:V24"/>
    <mergeCell ref="S6:X6"/>
    <mergeCell ref="Y20:AE20"/>
    <mergeCell ref="A27:I27"/>
    <mergeCell ref="K27:O27"/>
    <mergeCell ref="P27:Q27"/>
    <mergeCell ref="R27:V27"/>
    <mergeCell ref="W27:X27"/>
    <mergeCell ref="AF20:AL20"/>
    <mergeCell ref="A21:I21"/>
    <mergeCell ref="K21:O21"/>
    <mergeCell ref="P21:Q21"/>
    <mergeCell ref="R21:V21"/>
    <mergeCell ref="W21:X21"/>
    <mergeCell ref="Y21:AD21"/>
    <mergeCell ref="AF21:AJ21"/>
    <mergeCell ref="AK21:AL21"/>
    <mergeCell ref="AF5:AG5"/>
    <mergeCell ref="AH5:AI5"/>
    <mergeCell ref="AK5:AL5"/>
    <mergeCell ref="AM5:AN5"/>
    <mergeCell ref="N3:AE3"/>
    <mergeCell ref="AF6:AP6"/>
    <mergeCell ref="N7:AP7"/>
    <mergeCell ref="A10:C10"/>
    <mergeCell ref="D10:AP10"/>
    <mergeCell ref="A11:C11"/>
    <mergeCell ref="D11:AP11"/>
    <mergeCell ref="A12:C12"/>
    <mergeCell ref="D12:AP12"/>
    <mergeCell ref="A13:C13"/>
    <mergeCell ref="D13:AP13"/>
    <mergeCell ref="A14:C14"/>
    <mergeCell ref="D14:AP14"/>
    <mergeCell ref="A15:C15"/>
    <mergeCell ref="D15:AP15"/>
    <mergeCell ref="A17:J17"/>
    <mergeCell ref="K17:Q17"/>
    <mergeCell ref="R17:X17"/>
    <mergeCell ref="Y17:AE17"/>
    <mergeCell ref="AF17:AL17"/>
    <mergeCell ref="Y18:AD18"/>
    <mergeCell ref="AF18:AJ18"/>
    <mergeCell ref="AK18:AL18"/>
    <mergeCell ref="A23:J23"/>
    <mergeCell ref="K23:Q23"/>
    <mergeCell ref="R23:X23"/>
    <mergeCell ref="Y23:AE23"/>
    <mergeCell ref="AF23:AL23"/>
    <mergeCell ref="A18:I18"/>
    <mergeCell ref="K18:O18"/>
    <mergeCell ref="P18:Q18"/>
    <mergeCell ref="R18:V18"/>
    <mergeCell ref="W18:X18"/>
    <mergeCell ref="A20:J20"/>
    <mergeCell ref="K20:Q20"/>
    <mergeCell ref="R20:X20"/>
    <mergeCell ref="W24:X24"/>
    <mergeCell ref="AK24:AL24"/>
    <mergeCell ref="AJ29:AP29"/>
    <mergeCell ref="AJ30:AN30"/>
    <mergeCell ref="AO30:AP30"/>
    <mergeCell ref="Y27:AD27"/>
    <mergeCell ref="AF27:AJ27"/>
    <mergeCell ref="AK27:AL27"/>
    <mergeCell ref="AC29:AI29"/>
    <mergeCell ref="AC30:AG30"/>
    <mergeCell ref="AH30:AI30"/>
    <mergeCell ref="Y24:AD24"/>
    <mergeCell ref="AF24:AJ24"/>
    <mergeCell ref="Y26:AE26"/>
    <mergeCell ref="AF26:AL26"/>
  </mergeCells>
  <phoneticPr fontId="3" type="Hiragana"/>
  <conditionalFormatting sqref="A10:A15">
    <cfRule type="containsBlanks" dxfId="134" priority="9">
      <formula>LEN(TRIM(A10))=0</formula>
    </cfRule>
  </conditionalFormatting>
  <conditionalFormatting sqref="N4:AE5">
    <cfRule type="containsBlanks" dxfId="133" priority="12">
      <formula>LEN(TRIM(N4))=0</formula>
    </cfRule>
  </conditionalFormatting>
  <conditionalFormatting sqref="Y18:AD18">
    <cfRule type="containsBlanks" dxfId="132" priority="7">
      <formula>LEN(TRIM(Y18))=0</formula>
    </cfRule>
  </conditionalFormatting>
  <conditionalFormatting sqref="Y21:AD21">
    <cfRule type="containsBlanks" dxfId="131" priority="2">
      <formula>LEN(TRIM(Y21))=0</formula>
    </cfRule>
  </conditionalFormatting>
  <conditionalFormatting sqref="Y24:AD24">
    <cfRule type="containsBlanks" dxfId="130" priority="5">
      <formula>LEN(TRIM(Y24))=0</formula>
    </cfRule>
  </conditionalFormatting>
  <conditionalFormatting sqref="Y27:AD27">
    <cfRule type="containsBlanks" dxfId="129" priority="1">
      <formula>LEN(TRIM(Y27))=0</formula>
    </cfRule>
  </conditionalFormatting>
  <conditionalFormatting sqref="AH5:AI5">
    <cfRule type="containsBlanks" dxfId="128" priority="11">
      <formula>LEN(TRIM(AH5))=0</formula>
    </cfRule>
  </conditionalFormatting>
  <conditionalFormatting sqref="AK4 N7">
    <cfRule type="containsBlanks" dxfId="127" priority="14">
      <formula>LEN(TRIM(N4))=0</formula>
    </cfRule>
  </conditionalFormatting>
  <conditionalFormatting sqref="AM5:AN5">
    <cfRule type="containsBlanks" dxfId="126" priority="8">
      <formula>LEN(TRIM(AM5))=0</formula>
    </cfRule>
  </conditionalFormatting>
  <dataValidations count="5">
    <dataValidation imeMode="halfAlpha" allowBlank="1" showInputMessage="1" showErrorMessage="1" sqref="AO5 AJ5" xr:uid="{00000000-0002-0000-0300-000000000000}"/>
    <dataValidation imeMode="disabled" allowBlank="1" showInputMessage="1" showErrorMessage="1" sqref="AM5:AN5 AH5:AI5 Y6" xr:uid="{00000000-0002-0000-0300-000001000000}"/>
    <dataValidation type="list" allowBlank="1" showInputMessage="1" showErrorMessage="1" sqref="Y24:AD24 Y27:AD27 Y21:AD21" xr:uid="{00000000-0002-0000-0300-000003000000}">
      <formula1>"12,11,10,9,8,7,6,5,4,3,2,1"</formula1>
    </dataValidation>
    <dataValidation type="date" allowBlank="1" showInputMessage="1" showErrorMessage="1" sqref="AK4:AP4" xr:uid="{00000000-0002-0000-0300-000004000000}">
      <formula1>92</formula1>
      <formula2>45747</formula2>
    </dataValidation>
    <dataValidation type="list" allowBlank="1" showInputMessage="1" showErrorMessage="1" sqref="N5:AE5" xr:uid="{00000000-0002-0000-0300-000006000000}">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124DA-99FA-4C87-BF02-9C38507433C4}">
  <dimension ref="A1:AV43"/>
  <sheetViews>
    <sheetView view="pageBreakPreview" zoomScaleNormal="100" zoomScaleSheetLayoutView="100" workbookViewId="0">
      <selection activeCell="AR4" sqref="AR4"/>
    </sheetView>
  </sheetViews>
  <sheetFormatPr defaultRowHeight="12.75"/>
  <cols>
    <col min="1" max="42" width="2.140625" customWidth="1"/>
    <col min="46" max="46" width="11.140625" style="164" bestFit="1" customWidth="1"/>
    <col min="47" max="47" width="8.42578125" style="164" customWidth="1"/>
    <col min="48" max="48" width="9" style="164"/>
  </cols>
  <sheetData>
    <row r="1" spans="1:48">
      <c r="A1" s="78" t="s">
        <v>216</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8" ht="13.15"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R2" t="s">
        <v>217</v>
      </c>
    </row>
    <row r="3" spans="1:48" ht="30" customHeight="1" thickBot="1">
      <c r="A3" s="415" t="s">
        <v>218</v>
      </c>
      <c r="B3" s="416"/>
      <c r="C3" s="417"/>
      <c r="D3" s="41" t="s">
        <v>219</v>
      </c>
      <c r="E3" s="44"/>
      <c r="F3" s="44"/>
      <c r="G3" s="46"/>
      <c r="H3" s="46"/>
      <c r="I3" s="46"/>
      <c r="J3" s="46"/>
      <c r="K3" s="46"/>
      <c r="L3" s="46"/>
      <c r="M3" s="52"/>
      <c r="N3" s="408" t="str">
        <f>IF(AT3=0,"",AT3)</f>
        <v/>
      </c>
      <c r="O3" s="409"/>
      <c r="P3" s="409"/>
      <c r="Q3" s="409"/>
      <c r="R3" s="409"/>
      <c r="S3" s="409"/>
      <c r="T3" s="409"/>
      <c r="U3" s="409"/>
      <c r="V3" s="409"/>
      <c r="W3" s="409"/>
      <c r="X3" s="409"/>
      <c r="Y3" s="409"/>
      <c r="Z3" s="409"/>
      <c r="AA3" s="409"/>
      <c r="AB3" s="409"/>
      <c r="AC3" s="409"/>
      <c r="AD3" s="409"/>
      <c r="AE3" s="410"/>
      <c r="AF3" s="56"/>
      <c r="AG3" s="56"/>
      <c r="AH3" s="56"/>
      <c r="AI3" s="56"/>
      <c r="AJ3" s="59"/>
      <c r="AK3" s="59"/>
      <c r="AL3" s="59"/>
      <c r="AM3" s="59"/>
      <c r="AN3" s="59"/>
      <c r="AO3" s="59"/>
      <c r="AP3" s="61"/>
      <c r="AR3" s="167">
        <v>2</v>
      </c>
      <c r="AT3" s="165">
        <f>VLOOKUP(AR3,施設一覧!A:S,3,FALSE)</f>
        <v>0</v>
      </c>
    </row>
    <row r="4" spans="1:48" ht="30" customHeight="1">
      <c r="A4" s="418"/>
      <c r="B4" s="419"/>
      <c r="C4" s="420"/>
      <c r="D4" s="42" t="s">
        <v>220</v>
      </c>
      <c r="E4" s="45"/>
      <c r="F4" s="45"/>
      <c r="G4" s="47"/>
      <c r="H4" s="47"/>
      <c r="I4" s="47"/>
      <c r="J4" s="47"/>
      <c r="K4" s="47"/>
      <c r="L4" s="47"/>
      <c r="M4" s="53"/>
      <c r="N4" s="424">
        <f>AT4</f>
        <v>0</v>
      </c>
      <c r="O4" s="425"/>
      <c r="P4" s="425"/>
      <c r="Q4" s="425"/>
      <c r="R4" s="425"/>
      <c r="S4" s="425"/>
      <c r="T4" s="425"/>
      <c r="U4" s="425"/>
      <c r="V4" s="425"/>
      <c r="W4" s="425"/>
      <c r="X4" s="425"/>
      <c r="Y4" s="425"/>
      <c r="Z4" s="425"/>
      <c r="AA4" s="425"/>
      <c r="AB4" s="425"/>
      <c r="AC4" s="425"/>
      <c r="AD4" s="425"/>
      <c r="AE4" s="425"/>
      <c r="AF4" s="426" t="s">
        <v>71</v>
      </c>
      <c r="AG4" s="272"/>
      <c r="AH4" s="272"/>
      <c r="AI4" s="272"/>
      <c r="AJ4" s="272"/>
      <c r="AK4" s="427">
        <f>AU4</f>
        <v>0</v>
      </c>
      <c r="AL4" s="427"/>
      <c r="AM4" s="427"/>
      <c r="AN4" s="427"/>
      <c r="AO4" s="427"/>
      <c r="AP4" s="428"/>
      <c r="AT4" s="165">
        <f>VLOOKUP(AR3,施設一覧!A:S,2,FALSE)</f>
        <v>0</v>
      </c>
      <c r="AU4" s="166">
        <f>VLOOKUP(AR3,施設一覧!A:S,4,FALSE)</f>
        <v>0</v>
      </c>
    </row>
    <row r="5" spans="1:48" ht="30" customHeight="1">
      <c r="A5" s="418"/>
      <c r="B5" s="419"/>
      <c r="C5" s="420"/>
      <c r="D5" s="43" t="s">
        <v>72</v>
      </c>
      <c r="E5" s="3"/>
      <c r="F5" s="3"/>
      <c r="G5" s="4"/>
      <c r="H5" s="4"/>
      <c r="I5" s="4"/>
      <c r="J5" s="4"/>
      <c r="K5" s="4"/>
      <c r="L5" s="4"/>
      <c r="M5" s="54"/>
      <c r="N5" s="429">
        <f>AT5</f>
        <v>0</v>
      </c>
      <c r="O5" s="429"/>
      <c r="P5" s="429"/>
      <c r="Q5" s="429"/>
      <c r="R5" s="429"/>
      <c r="S5" s="429"/>
      <c r="T5" s="429"/>
      <c r="U5" s="429"/>
      <c r="V5" s="429"/>
      <c r="W5" s="429"/>
      <c r="X5" s="429"/>
      <c r="Y5" s="429"/>
      <c r="Z5" s="429"/>
      <c r="AA5" s="429"/>
      <c r="AB5" s="429"/>
      <c r="AC5" s="429"/>
      <c r="AD5" s="429"/>
      <c r="AE5" s="430"/>
      <c r="AF5" s="405" t="s">
        <v>221</v>
      </c>
      <c r="AG5" s="406"/>
      <c r="AH5" s="407">
        <f>AU5</f>
        <v>0</v>
      </c>
      <c r="AI5" s="407"/>
      <c r="AJ5" s="60" t="s">
        <v>222</v>
      </c>
      <c r="AK5" s="405" t="s">
        <v>223</v>
      </c>
      <c r="AL5" s="406"/>
      <c r="AM5" s="407">
        <f>AV5</f>
        <v>0</v>
      </c>
      <c r="AN5" s="407"/>
      <c r="AO5" s="60" t="s">
        <v>222</v>
      </c>
      <c r="AP5" s="62"/>
      <c r="AT5" s="165">
        <f>VLOOKUP(AR3,施設一覧!A:S,5,FALSE)</f>
        <v>0</v>
      </c>
      <c r="AU5" s="165">
        <f>VLOOKUP(AR3,施設一覧!A:S,8,FALSE)</f>
        <v>0</v>
      </c>
      <c r="AV5" s="165">
        <f>VLOOKUP(AR3,施設一覧!A:S,11,FALSE)</f>
        <v>0</v>
      </c>
    </row>
    <row r="6" spans="1:48" ht="30" customHeight="1">
      <c r="A6" s="418"/>
      <c r="B6" s="419"/>
      <c r="C6" s="420"/>
      <c r="D6" s="455" t="s">
        <v>224</v>
      </c>
      <c r="E6" s="456"/>
      <c r="F6" s="456"/>
      <c r="G6" s="456"/>
      <c r="H6" s="456"/>
      <c r="I6" s="456"/>
      <c r="J6" s="456"/>
      <c r="K6" s="456"/>
      <c r="L6" s="456"/>
      <c r="M6" s="457"/>
      <c r="N6" s="55" t="s">
        <v>225</v>
      </c>
      <c r="O6" s="55"/>
      <c r="P6" s="55"/>
      <c r="Q6" s="55"/>
      <c r="R6" s="55"/>
      <c r="S6" s="431">
        <f>AT6</f>
        <v>0</v>
      </c>
      <c r="T6" s="431"/>
      <c r="U6" s="431"/>
      <c r="V6" s="431"/>
      <c r="W6" s="431"/>
      <c r="X6" s="431"/>
      <c r="Y6" s="57"/>
      <c r="Z6" s="55" t="s">
        <v>226</v>
      </c>
      <c r="AA6" s="55"/>
      <c r="AB6" s="55"/>
      <c r="AC6" s="55"/>
      <c r="AD6" s="55"/>
      <c r="AE6" s="55"/>
      <c r="AF6" s="398"/>
      <c r="AG6" s="398"/>
      <c r="AH6" s="398"/>
      <c r="AI6" s="398"/>
      <c r="AJ6" s="398"/>
      <c r="AK6" s="398"/>
      <c r="AL6" s="398"/>
      <c r="AM6" s="398"/>
      <c r="AN6" s="398"/>
      <c r="AO6" s="398"/>
      <c r="AP6" s="399"/>
      <c r="AT6" s="165">
        <f>VLOOKUP(AR3,施設一覧!A:S,6,FALSE)</f>
        <v>0</v>
      </c>
    </row>
    <row r="7" spans="1:48" ht="30" customHeight="1" thickBot="1">
      <c r="A7" s="421"/>
      <c r="B7" s="422"/>
      <c r="C7" s="423"/>
      <c r="D7" s="458"/>
      <c r="E7" s="459"/>
      <c r="F7" s="459"/>
      <c r="G7" s="459"/>
      <c r="H7" s="459"/>
      <c r="I7" s="459"/>
      <c r="J7" s="459"/>
      <c r="K7" s="459"/>
      <c r="L7" s="459"/>
      <c r="M7" s="460"/>
      <c r="N7" s="400">
        <f>AT7</f>
        <v>0</v>
      </c>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2"/>
      <c r="AT7" s="165">
        <f>VLOOKUP(AR3,施設一覧!A:S,7,FALSE)</f>
        <v>0</v>
      </c>
    </row>
    <row r="8" spans="1:48" ht="13.15" thickBot="1">
      <c r="A8" s="4"/>
      <c r="B8" s="4"/>
      <c r="C8" s="4"/>
      <c r="D8" s="4"/>
      <c r="E8" s="4"/>
      <c r="F8" s="4"/>
      <c r="G8" s="4"/>
      <c r="H8" s="4"/>
      <c r="I8" s="4"/>
      <c r="J8" s="4"/>
      <c r="K8" s="50"/>
      <c r="L8" s="51"/>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8" ht="23.45" customHeight="1" thickBot="1">
      <c r="A9" s="411" t="s">
        <v>227</v>
      </c>
      <c r="B9" s="412"/>
      <c r="C9" s="412"/>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4"/>
    </row>
    <row r="10" spans="1:48" ht="23.45" customHeight="1" thickBot="1">
      <c r="A10" s="390" t="str">
        <f>IF(AT10="","",AT10)</f>
        <v/>
      </c>
      <c r="B10" s="391"/>
      <c r="C10" s="392"/>
      <c r="D10" s="403" t="s">
        <v>228</v>
      </c>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4"/>
      <c r="AT10" s="165" t="str">
        <f>IF(VLOOKUP(AR3,施設一覧!A:S,14,FALSE)="","",VLOOKUP(AR3,施設一覧!A:S,14,FALSE))</f>
        <v/>
      </c>
    </row>
    <row r="11" spans="1:48" ht="23.45" customHeight="1" thickBot="1">
      <c r="A11" s="390" t="str">
        <f>IF(AT11="","",AT11)</f>
        <v/>
      </c>
      <c r="B11" s="391"/>
      <c r="C11" s="392"/>
      <c r="D11" s="396" t="s">
        <v>229</v>
      </c>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7"/>
      <c r="AT11" s="165" t="str">
        <f>IF(VLOOKUP(AR3,施設一覧!A:S,15,FALSE)="","",VLOOKUP(AR3,施設一覧!A:S,15,FALSE))</f>
        <v/>
      </c>
    </row>
    <row r="12" spans="1:48" ht="23.45" customHeight="1" thickBot="1">
      <c r="A12" s="390" t="str">
        <f>IF(AT12="","",AT12)</f>
        <v/>
      </c>
      <c r="B12" s="391"/>
      <c r="C12" s="392"/>
      <c r="D12" s="396" t="s">
        <v>230</v>
      </c>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7"/>
      <c r="AT12" s="165" t="str">
        <f>IF(VLOOKUP(AR3,施設一覧!A:S,16,FALSE)="","",VLOOKUP(AR3,施設一覧!A:S,16,FALSE))</f>
        <v/>
      </c>
    </row>
    <row r="13" spans="1:48" ht="23.45" customHeight="1" thickBot="1">
      <c r="A13" s="390" t="str">
        <f>IF(AT13="","",AT13)</f>
        <v/>
      </c>
      <c r="B13" s="391"/>
      <c r="C13" s="392"/>
      <c r="D13" s="396" t="s">
        <v>231</v>
      </c>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396"/>
      <c r="AP13" s="397"/>
      <c r="AT13" s="165" t="str">
        <f>IF(VLOOKUP(AR3,施設一覧!A:S,17,FALSE)="","",VLOOKUP(AR3,施設一覧!A:S,17,FALSE))</f>
        <v/>
      </c>
    </row>
    <row r="14" spans="1:48" ht="23.45" customHeight="1" thickBot="1">
      <c r="A14" s="390" t="str">
        <f>IF(AT14="","",AT14)</f>
        <v/>
      </c>
      <c r="B14" s="391"/>
      <c r="C14" s="392"/>
      <c r="D14" s="396" t="s">
        <v>232</v>
      </c>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6"/>
      <c r="AN14" s="396"/>
      <c r="AO14" s="396"/>
      <c r="AP14" s="397"/>
      <c r="AT14" s="165" t="str">
        <f>IF(VLOOKUP(AR3,施設一覧!A:S,18,FALSE)="","",VLOOKUP(AR3,施設一覧!A:S,18,FALSE))</f>
        <v/>
      </c>
    </row>
    <row r="15" spans="1:48" ht="23.45" customHeight="1" thickBot="1">
      <c r="A15" s="390" t="str">
        <f t="shared" ref="A15" si="0">IF(AT15="","",AT15)</f>
        <v/>
      </c>
      <c r="B15" s="391"/>
      <c r="C15" s="392"/>
      <c r="D15" s="393" t="s">
        <v>233</v>
      </c>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5"/>
      <c r="AT15" s="165" t="str">
        <f>IF(VLOOKUP(AR3,施設一覧!A:S,19,FALSE)="","",VLOOKUP(AR3,施設一覧!A:S,19,FALSE))</f>
        <v/>
      </c>
    </row>
    <row r="16" spans="1:48" ht="13.15" thickBot="1">
      <c r="A16" s="4"/>
      <c r="B16" s="4"/>
      <c r="C16" s="4"/>
      <c r="D16" s="4"/>
      <c r="E16" s="4"/>
      <c r="F16" s="4"/>
      <c r="G16" s="4"/>
      <c r="H16" s="4"/>
      <c r="I16" s="4"/>
      <c r="J16" s="4"/>
      <c r="K16" s="50"/>
      <c r="L16" s="51"/>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6" ht="27.95" customHeight="1">
      <c r="A17" s="384" t="s">
        <v>234</v>
      </c>
      <c r="B17" s="385"/>
      <c r="C17" s="385"/>
      <c r="D17" s="385"/>
      <c r="E17" s="385"/>
      <c r="F17" s="385"/>
      <c r="G17" s="385"/>
      <c r="H17" s="385"/>
      <c r="I17" s="385"/>
      <c r="J17" s="385"/>
      <c r="K17" s="386" t="s">
        <v>235</v>
      </c>
      <c r="L17" s="376"/>
      <c r="M17" s="376"/>
      <c r="N17" s="376"/>
      <c r="O17" s="376"/>
      <c r="P17" s="376"/>
      <c r="Q17" s="376"/>
      <c r="R17" s="376" t="s">
        <v>236</v>
      </c>
      <c r="S17" s="376"/>
      <c r="T17" s="376"/>
      <c r="U17" s="376"/>
      <c r="V17" s="376"/>
      <c r="W17" s="376"/>
      <c r="X17" s="376"/>
      <c r="Y17" s="383" t="s">
        <v>237</v>
      </c>
      <c r="Z17" s="383"/>
      <c r="AA17" s="383"/>
      <c r="AB17" s="383"/>
      <c r="AC17" s="383"/>
      <c r="AD17" s="383"/>
      <c r="AE17" s="383"/>
      <c r="AF17" s="376" t="s">
        <v>238</v>
      </c>
      <c r="AG17" s="376"/>
      <c r="AH17" s="376"/>
      <c r="AI17" s="376"/>
      <c r="AJ17" s="376"/>
      <c r="AK17" s="376"/>
      <c r="AL17" s="377"/>
      <c r="AM17" s="3"/>
      <c r="AN17" s="3"/>
      <c r="AO17" s="3"/>
      <c r="AP17" s="3"/>
      <c r="AR17" s="185" t="s">
        <v>239</v>
      </c>
    </row>
    <row r="18" spans="1:46" ht="27.95" customHeight="1" thickBot="1">
      <c r="A18" s="387">
        <f>IF(AH5="",0,AH5)</f>
        <v>0</v>
      </c>
      <c r="B18" s="388"/>
      <c r="C18" s="388"/>
      <c r="D18" s="388"/>
      <c r="E18" s="388"/>
      <c r="F18" s="388"/>
      <c r="G18" s="388"/>
      <c r="H18" s="388"/>
      <c r="I18" s="389"/>
      <c r="J18" s="49" t="s">
        <v>240</v>
      </c>
      <c r="K18" s="379">
        <f>'申請額一覧（別紙１）'!J25</f>
        <v>13400</v>
      </c>
      <c r="L18" s="379"/>
      <c r="M18" s="379"/>
      <c r="N18" s="379"/>
      <c r="O18" s="380"/>
      <c r="P18" s="372" t="s">
        <v>241</v>
      </c>
      <c r="Q18" s="373"/>
      <c r="R18" s="379">
        <f>IF(AH5="",0,A18*K18)</f>
        <v>0</v>
      </c>
      <c r="S18" s="379"/>
      <c r="T18" s="379"/>
      <c r="U18" s="379"/>
      <c r="V18" s="380"/>
      <c r="W18" s="372" t="s">
        <v>241</v>
      </c>
      <c r="X18" s="373"/>
      <c r="Y18" s="381">
        <f>IF(AT18="",0,AT18)</f>
        <v>0</v>
      </c>
      <c r="Z18" s="382"/>
      <c r="AA18" s="382"/>
      <c r="AB18" s="382"/>
      <c r="AC18" s="382"/>
      <c r="AD18" s="382"/>
      <c r="AE18" s="58" t="s">
        <v>242</v>
      </c>
      <c r="AF18" s="379">
        <f>INT(R18/AR18*Y18)</f>
        <v>0</v>
      </c>
      <c r="AG18" s="379"/>
      <c r="AH18" s="379"/>
      <c r="AI18" s="379"/>
      <c r="AJ18" s="380"/>
      <c r="AK18" s="372" t="s">
        <v>241</v>
      </c>
      <c r="AL18" s="374"/>
      <c r="AM18" s="3"/>
      <c r="AN18" s="3"/>
      <c r="AO18" s="3"/>
      <c r="AP18" s="3"/>
      <c r="AQ18" s="182" t="s">
        <v>243</v>
      </c>
      <c r="AR18" s="184">
        <v>12</v>
      </c>
      <c r="AS18" s="183" t="s">
        <v>244</v>
      </c>
      <c r="AT18" s="165" t="str">
        <f>IF(VLOOKUP(AR3,施設一覧!A:S,9,FALSE)="","",VLOOKUP(AR3,施設一覧!A:S,9,FALSE))</f>
        <v/>
      </c>
    </row>
    <row r="19" spans="1:46" ht="15.6" customHeight="1" thickBot="1">
      <c r="A19" s="4"/>
      <c r="B19" s="4"/>
      <c r="C19" s="4"/>
      <c r="D19" s="4"/>
      <c r="E19" s="4"/>
      <c r="F19" s="4"/>
      <c r="G19" s="48"/>
      <c r="H19" s="4"/>
      <c r="I19" s="4"/>
      <c r="J19" s="4"/>
      <c r="K19" s="50"/>
      <c r="L19" s="51"/>
      <c r="M19" s="4"/>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183"/>
      <c r="AR19" s="183"/>
      <c r="AS19" s="183"/>
    </row>
    <row r="20" spans="1:46" ht="27.95" customHeight="1">
      <c r="A20" s="384" t="s">
        <v>234</v>
      </c>
      <c r="B20" s="385"/>
      <c r="C20" s="385"/>
      <c r="D20" s="385"/>
      <c r="E20" s="385"/>
      <c r="F20" s="385"/>
      <c r="G20" s="385"/>
      <c r="H20" s="385"/>
      <c r="I20" s="385"/>
      <c r="J20" s="385"/>
      <c r="K20" s="386" t="s">
        <v>245</v>
      </c>
      <c r="L20" s="376"/>
      <c r="M20" s="376"/>
      <c r="N20" s="376"/>
      <c r="O20" s="376"/>
      <c r="P20" s="376"/>
      <c r="Q20" s="376"/>
      <c r="R20" s="376" t="s">
        <v>236</v>
      </c>
      <c r="S20" s="376"/>
      <c r="T20" s="376"/>
      <c r="U20" s="376"/>
      <c r="V20" s="376"/>
      <c r="W20" s="376"/>
      <c r="X20" s="376"/>
      <c r="Y20" s="383" t="s">
        <v>237</v>
      </c>
      <c r="Z20" s="383"/>
      <c r="AA20" s="383"/>
      <c r="AB20" s="383"/>
      <c r="AC20" s="383"/>
      <c r="AD20" s="383"/>
      <c r="AE20" s="383"/>
      <c r="AF20" s="376" t="s">
        <v>238</v>
      </c>
      <c r="AG20" s="376"/>
      <c r="AH20" s="376"/>
      <c r="AI20" s="376"/>
      <c r="AJ20" s="376"/>
      <c r="AK20" s="376"/>
      <c r="AL20" s="377"/>
      <c r="AM20" s="3"/>
      <c r="AN20" s="3"/>
      <c r="AO20" s="3"/>
      <c r="AP20" s="3"/>
      <c r="AQ20" s="183"/>
      <c r="AR20" s="183"/>
      <c r="AS20" s="183"/>
    </row>
    <row r="21" spans="1:46" ht="27.95" customHeight="1" thickBot="1">
      <c r="A21" s="387">
        <f>IF(AH5="",0,AH5)</f>
        <v>0</v>
      </c>
      <c r="B21" s="388"/>
      <c r="C21" s="388"/>
      <c r="D21" s="388"/>
      <c r="E21" s="388"/>
      <c r="F21" s="388"/>
      <c r="G21" s="388"/>
      <c r="H21" s="388"/>
      <c r="I21" s="389"/>
      <c r="J21" s="49" t="s">
        <v>240</v>
      </c>
      <c r="K21" s="379">
        <f>'申請額一覧（別紙１）'!K25</f>
        <v>5100</v>
      </c>
      <c r="L21" s="379"/>
      <c r="M21" s="379"/>
      <c r="N21" s="379"/>
      <c r="O21" s="380"/>
      <c r="P21" s="372" t="s">
        <v>241</v>
      </c>
      <c r="Q21" s="373"/>
      <c r="R21" s="379">
        <f>IF(AH5="",0,A21*K21)</f>
        <v>0</v>
      </c>
      <c r="S21" s="379"/>
      <c r="T21" s="379"/>
      <c r="U21" s="379"/>
      <c r="V21" s="380"/>
      <c r="W21" s="372" t="s">
        <v>241</v>
      </c>
      <c r="X21" s="373"/>
      <c r="Y21" s="381">
        <f>IF(AT21="",0,AT21)</f>
        <v>0</v>
      </c>
      <c r="Z21" s="382"/>
      <c r="AA21" s="382"/>
      <c r="AB21" s="382"/>
      <c r="AC21" s="382"/>
      <c r="AD21" s="382"/>
      <c r="AE21" s="58" t="s">
        <v>242</v>
      </c>
      <c r="AF21" s="379">
        <f>INT(R21/AR21*Y21)</f>
        <v>0</v>
      </c>
      <c r="AG21" s="379"/>
      <c r="AH21" s="379"/>
      <c r="AI21" s="379"/>
      <c r="AJ21" s="380"/>
      <c r="AK21" s="372" t="s">
        <v>241</v>
      </c>
      <c r="AL21" s="374"/>
      <c r="AM21" s="3"/>
      <c r="AN21" s="3"/>
      <c r="AO21" s="3"/>
      <c r="AP21" s="3"/>
      <c r="AQ21" s="182" t="s">
        <v>243</v>
      </c>
      <c r="AR21" s="184">
        <v>6</v>
      </c>
      <c r="AS21" s="183" t="s">
        <v>244</v>
      </c>
      <c r="AT21" s="165" t="str">
        <f>IF(VLOOKUP(AR3,施設一覧!A:S,10,FALSE)="","",VLOOKUP(AR3,施設一覧!A:S,10,FALSE))</f>
        <v/>
      </c>
    </row>
    <row r="22" spans="1:46" ht="15.6" customHeight="1" thickBot="1">
      <c r="A22" s="4"/>
      <c r="B22" s="4"/>
      <c r="C22" s="4"/>
      <c r="D22" s="4"/>
      <c r="E22" s="4"/>
      <c r="F22" s="4"/>
      <c r="G22" s="48"/>
      <c r="H22" s="4"/>
      <c r="I22" s="4"/>
      <c r="J22" s="4"/>
      <c r="K22" s="50"/>
      <c r="L22" s="51"/>
      <c r="M22" s="4"/>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183"/>
      <c r="AR22" s="183"/>
      <c r="AS22" s="183"/>
    </row>
    <row r="23" spans="1:46" ht="27.95" customHeight="1">
      <c r="A23" s="384" t="s">
        <v>246</v>
      </c>
      <c r="B23" s="385"/>
      <c r="C23" s="385"/>
      <c r="D23" s="385"/>
      <c r="E23" s="385"/>
      <c r="F23" s="385"/>
      <c r="G23" s="385"/>
      <c r="H23" s="385"/>
      <c r="I23" s="385"/>
      <c r="J23" s="385"/>
      <c r="K23" s="386" t="s">
        <v>235</v>
      </c>
      <c r="L23" s="376"/>
      <c r="M23" s="376"/>
      <c r="N23" s="376"/>
      <c r="O23" s="376"/>
      <c r="P23" s="376"/>
      <c r="Q23" s="376"/>
      <c r="R23" s="376" t="s">
        <v>236</v>
      </c>
      <c r="S23" s="376"/>
      <c r="T23" s="376"/>
      <c r="U23" s="376"/>
      <c r="V23" s="376"/>
      <c r="W23" s="376"/>
      <c r="X23" s="376"/>
      <c r="Y23" s="383" t="s">
        <v>237</v>
      </c>
      <c r="Z23" s="383"/>
      <c r="AA23" s="383"/>
      <c r="AB23" s="383"/>
      <c r="AC23" s="383"/>
      <c r="AD23" s="383"/>
      <c r="AE23" s="383"/>
      <c r="AF23" s="376" t="s">
        <v>247</v>
      </c>
      <c r="AG23" s="376"/>
      <c r="AH23" s="376"/>
      <c r="AI23" s="376"/>
      <c r="AJ23" s="376"/>
      <c r="AK23" s="376"/>
      <c r="AL23" s="377"/>
      <c r="AM23" s="3"/>
      <c r="AN23" s="3"/>
      <c r="AO23" s="3"/>
      <c r="AP23" s="3"/>
      <c r="AQ23" s="183"/>
      <c r="AR23" s="183"/>
      <c r="AS23" s="183"/>
    </row>
    <row r="24" spans="1:46" ht="27.95" customHeight="1" thickBot="1">
      <c r="A24" s="387">
        <f>IF(AM5="",0,AM5)</f>
        <v>0</v>
      </c>
      <c r="B24" s="388"/>
      <c r="C24" s="388"/>
      <c r="D24" s="388"/>
      <c r="E24" s="388"/>
      <c r="F24" s="388"/>
      <c r="G24" s="388"/>
      <c r="H24" s="388"/>
      <c r="I24" s="389"/>
      <c r="J24" s="49" t="s">
        <v>240</v>
      </c>
      <c r="K24" s="379">
        <f>'申請額一覧（別紙１）'!L25</f>
        <v>9300</v>
      </c>
      <c r="L24" s="379"/>
      <c r="M24" s="379"/>
      <c r="N24" s="379"/>
      <c r="O24" s="380"/>
      <c r="P24" s="372" t="s">
        <v>241</v>
      </c>
      <c r="Q24" s="373"/>
      <c r="R24" s="379">
        <f>A24*K24</f>
        <v>0</v>
      </c>
      <c r="S24" s="379"/>
      <c r="T24" s="379"/>
      <c r="U24" s="379"/>
      <c r="V24" s="380"/>
      <c r="W24" s="372" t="s">
        <v>241</v>
      </c>
      <c r="X24" s="373"/>
      <c r="Y24" s="381">
        <f>IF(AT24="",0,AT24)</f>
        <v>0</v>
      </c>
      <c r="Z24" s="382"/>
      <c r="AA24" s="382"/>
      <c r="AB24" s="382"/>
      <c r="AC24" s="382"/>
      <c r="AD24" s="382"/>
      <c r="AE24" s="58" t="s">
        <v>242</v>
      </c>
      <c r="AF24" s="379">
        <f>INT(R24/AR24*Y24)</f>
        <v>0</v>
      </c>
      <c r="AG24" s="379"/>
      <c r="AH24" s="379"/>
      <c r="AI24" s="379"/>
      <c r="AJ24" s="380"/>
      <c r="AK24" s="372" t="s">
        <v>241</v>
      </c>
      <c r="AL24" s="374"/>
      <c r="AM24" s="3"/>
      <c r="AN24" s="3"/>
      <c r="AO24" s="3"/>
      <c r="AP24" s="3"/>
      <c r="AQ24" s="182" t="s">
        <v>243</v>
      </c>
      <c r="AR24" s="184">
        <v>12</v>
      </c>
      <c r="AS24" s="183" t="s">
        <v>244</v>
      </c>
      <c r="AT24" s="165" t="str">
        <f>IF(VLOOKUP(AR3,施設一覧!A:S,12,FALSE)="","",VLOOKUP(AR3,施設一覧!A:S,12,FALSE))</f>
        <v/>
      </c>
    </row>
    <row r="25" spans="1:46" ht="15.95" customHeight="1" thickBot="1">
      <c r="A25" s="4"/>
      <c r="B25" s="4"/>
      <c r="C25" s="4"/>
      <c r="D25" s="4"/>
      <c r="E25" s="4"/>
      <c r="F25" s="4"/>
      <c r="G25" s="4"/>
      <c r="H25" s="4"/>
      <c r="I25" s="4"/>
      <c r="J25" s="4"/>
      <c r="K25" s="50"/>
      <c r="L25" s="51"/>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183"/>
      <c r="AR25" s="183"/>
      <c r="AS25" s="183"/>
    </row>
    <row r="26" spans="1:46" ht="27.95" customHeight="1">
      <c r="A26" s="384" t="s">
        <v>246</v>
      </c>
      <c r="B26" s="385"/>
      <c r="C26" s="385"/>
      <c r="D26" s="385"/>
      <c r="E26" s="385"/>
      <c r="F26" s="385"/>
      <c r="G26" s="385"/>
      <c r="H26" s="385"/>
      <c r="I26" s="385"/>
      <c r="J26" s="385"/>
      <c r="K26" s="386" t="s">
        <v>248</v>
      </c>
      <c r="L26" s="376"/>
      <c r="M26" s="376"/>
      <c r="N26" s="376"/>
      <c r="O26" s="376"/>
      <c r="P26" s="376"/>
      <c r="Q26" s="376"/>
      <c r="R26" s="376" t="s">
        <v>236</v>
      </c>
      <c r="S26" s="376"/>
      <c r="T26" s="376"/>
      <c r="U26" s="376"/>
      <c r="V26" s="376"/>
      <c r="W26" s="376"/>
      <c r="X26" s="376"/>
      <c r="Y26" s="383" t="s">
        <v>237</v>
      </c>
      <c r="Z26" s="383"/>
      <c r="AA26" s="383"/>
      <c r="AB26" s="383"/>
      <c r="AC26" s="383"/>
      <c r="AD26" s="383"/>
      <c r="AE26" s="383"/>
      <c r="AF26" s="376" t="s">
        <v>247</v>
      </c>
      <c r="AG26" s="376"/>
      <c r="AH26" s="376"/>
      <c r="AI26" s="376"/>
      <c r="AJ26" s="376"/>
      <c r="AK26" s="376"/>
      <c r="AL26" s="377"/>
      <c r="AM26" s="3"/>
      <c r="AN26" s="3"/>
      <c r="AO26" s="3"/>
      <c r="AP26" s="3"/>
      <c r="AQ26" s="183"/>
      <c r="AR26" s="183"/>
      <c r="AS26" s="183"/>
    </row>
    <row r="27" spans="1:46" ht="27.95" customHeight="1" thickBot="1">
      <c r="A27" s="387">
        <f>IF(AM5="",0,AM5)</f>
        <v>0</v>
      </c>
      <c r="B27" s="388"/>
      <c r="C27" s="388"/>
      <c r="D27" s="388"/>
      <c r="E27" s="388"/>
      <c r="F27" s="388"/>
      <c r="G27" s="388"/>
      <c r="H27" s="388"/>
      <c r="I27" s="389"/>
      <c r="J27" s="49" t="s">
        <v>240</v>
      </c>
      <c r="K27" s="379">
        <f>'申請額一覧（別紙１）'!M25</f>
        <v>1700</v>
      </c>
      <c r="L27" s="379"/>
      <c r="M27" s="379"/>
      <c r="N27" s="379"/>
      <c r="O27" s="380"/>
      <c r="P27" s="372" t="s">
        <v>241</v>
      </c>
      <c r="Q27" s="373"/>
      <c r="R27" s="379">
        <f>A27*K27</f>
        <v>0</v>
      </c>
      <c r="S27" s="379"/>
      <c r="T27" s="379"/>
      <c r="U27" s="379"/>
      <c r="V27" s="380"/>
      <c r="W27" s="372" t="s">
        <v>241</v>
      </c>
      <c r="X27" s="373"/>
      <c r="Y27" s="381">
        <f>IF(AT27="",0,AT27)</f>
        <v>0</v>
      </c>
      <c r="Z27" s="382"/>
      <c r="AA27" s="382"/>
      <c r="AB27" s="382"/>
      <c r="AC27" s="382"/>
      <c r="AD27" s="382"/>
      <c r="AE27" s="58" t="s">
        <v>242</v>
      </c>
      <c r="AF27" s="379">
        <f>INT(R27/AR27*Y27)</f>
        <v>0</v>
      </c>
      <c r="AG27" s="379"/>
      <c r="AH27" s="379"/>
      <c r="AI27" s="379"/>
      <c r="AJ27" s="380"/>
      <c r="AK27" s="372" t="s">
        <v>241</v>
      </c>
      <c r="AL27" s="374"/>
      <c r="AM27" s="3"/>
      <c r="AN27" s="3"/>
      <c r="AO27" s="3"/>
      <c r="AP27" s="3"/>
      <c r="AQ27" s="182" t="s">
        <v>243</v>
      </c>
      <c r="AR27" s="184">
        <v>6</v>
      </c>
      <c r="AS27" s="183" t="s">
        <v>244</v>
      </c>
      <c r="AT27" s="165" t="str">
        <f>IF(VLOOKUP(AR3,施設一覧!A:S,13,FALSE)="","",VLOOKUP(AR3,施設一覧!A:S,13,FALSE))</f>
        <v/>
      </c>
    </row>
    <row r="28" spans="1:46" ht="15.95" customHeight="1" thickBot="1">
      <c r="A28" s="4"/>
      <c r="B28" s="4"/>
      <c r="C28" s="4"/>
      <c r="D28" s="4"/>
      <c r="E28" s="4"/>
      <c r="F28" s="4"/>
      <c r="G28" s="4"/>
      <c r="H28" s="4"/>
      <c r="I28" s="4"/>
      <c r="J28" s="4"/>
      <c r="K28" s="50"/>
      <c r="L28" s="51"/>
      <c r="M28" s="4"/>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183"/>
      <c r="AR28" s="183"/>
      <c r="AS28" s="183"/>
    </row>
    <row r="29" spans="1:46" ht="30" customHeight="1">
      <c r="AC29" s="375" t="s">
        <v>249</v>
      </c>
      <c r="AD29" s="376"/>
      <c r="AE29" s="376"/>
      <c r="AF29" s="376"/>
      <c r="AG29" s="376"/>
      <c r="AH29" s="376"/>
      <c r="AI29" s="377"/>
      <c r="AJ29" s="375" t="s">
        <v>250</v>
      </c>
      <c r="AK29" s="376"/>
      <c r="AL29" s="376"/>
      <c r="AM29" s="376"/>
      <c r="AN29" s="376"/>
      <c r="AO29" s="376"/>
      <c r="AP29" s="377"/>
      <c r="AQ29" s="183"/>
      <c r="AR29" s="183"/>
      <c r="AS29" s="183"/>
    </row>
    <row r="30" spans="1:46" ht="30" customHeight="1" thickBot="1">
      <c r="AC30" s="378">
        <f>AF18+AF24</f>
        <v>0</v>
      </c>
      <c r="AD30" s="379"/>
      <c r="AE30" s="379"/>
      <c r="AF30" s="379"/>
      <c r="AG30" s="380"/>
      <c r="AH30" s="372" t="s">
        <v>241</v>
      </c>
      <c r="AI30" s="374"/>
      <c r="AJ30" s="378">
        <f>AF21+AF27</f>
        <v>0</v>
      </c>
      <c r="AK30" s="379"/>
      <c r="AL30" s="379"/>
      <c r="AM30" s="379"/>
      <c r="AN30" s="380"/>
      <c r="AO30" s="372" t="s">
        <v>241</v>
      </c>
      <c r="AP30" s="374"/>
      <c r="AQ30" s="183"/>
      <c r="AR30" s="183"/>
      <c r="AS30" s="183"/>
    </row>
    <row r="31" spans="1:46" ht="30" customHeight="1">
      <c r="AQ31" s="183"/>
      <c r="AR31" s="183"/>
      <c r="AS31" s="183"/>
    </row>
    <row r="32" spans="1:46" ht="30" customHeight="1">
      <c r="AQ32" s="183"/>
      <c r="AR32" s="183"/>
      <c r="AS32" s="183"/>
    </row>
    <row r="33" spans="43:45">
      <c r="AQ33" s="183"/>
      <c r="AR33" s="183"/>
      <c r="AS33" s="183"/>
    </row>
    <row r="34" spans="43:45">
      <c r="AQ34" s="183"/>
      <c r="AR34" s="183"/>
      <c r="AS34" s="183"/>
    </row>
    <row r="35" spans="43:45">
      <c r="AQ35" s="183"/>
      <c r="AR35" s="183"/>
      <c r="AS35" s="183"/>
    </row>
    <row r="36" spans="43:45">
      <c r="AQ36" s="183"/>
      <c r="AR36" s="183"/>
      <c r="AS36" s="183"/>
    </row>
    <row r="37" spans="43:45">
      <c r="AQ37" s="183"/>
      <c r="AR37" s="183"/>
      <c r="AS37" s="183"/>
    </row>
    <row r="38" spans="43:45">
      <c r="AQ38" s="183"/>
      <c r="AR38" s="183"/>
      <c r="AS38" s="183"/>
    </row>
    <row r="39" spans="43:45">
      <c r="AQ39" s="183"/>
      <c r="AR39" s="183"/>
      <c r="AS39" s="183"/>
    </row>
    <row r="40" spans="43:45">
      <c r="AQ40" s="183"/>
      <c r="AR40" s="183"/>
      <c r="AS40" s="183"/>
    </row>
    <row r="41" spans="43:45">
      <c r="AQ41" s="183"/>
      <c r="AR41" s="183"/>
      <c r="AS41" s="183"/>
    </row>
    <row r="42" spans="43:45">
      <c r="AQ42" s="183"/>
      <c r="AR42" s="183"/>
      <c r="AS42" s="183"/>
    </row>
    <row r="43" spans="43:45">
      <c r="AQ43" s="183"/>
      <c r="AR43" s="183"/>
      <c r="AS43" s="183"/>
    </row>
  </sheetData>
  <sheetProtection sheet="1" objects="1" scenarios="1"/>
  <protectedRanges>
    <protectedRange sqref="AR3" name="範囲1_1"/>
  </protectedRanges>
  <mergeCells count="85">
    <mergeCell ref="A3:C7"/>
    <mergeCell ref="N3:AE3"/>
    <mergeCell ref="N4:AE4"/>
    <mergeCell ref="AF4:AJ4"/>
    <mergeCell ref="AK4:AP4"/>
    <mergeCell ref="N5:AE5"/>
    <mergeCell ref="AF5:AG5"/>
    <mergeCell ref="AH5:AI5"/>
    <mergeCell ref="AK5:AL5"/>
    <mergeCell ref="AM5:AN5"/>
    <mergeCell ref="D6:M7"/>
    <mergeCell ref="S6:X6"/>
    <mergeCell ref="AF6:AP6"/>
    <mergeCell ref="N7:AP7"/>
    <mergeCell ref="A9:AP9"/>
    <mergeCell ref="A11:C11"/>
    <mergeCell ref="D11:AP11"/>
    <mergeCell ref="A12:C12"/>
    <mergeCell ref="D12:AP12"/>
    <mergeCell ref="A10:C10"/>
    <mergeCell ref="D10:AP10"/>
    <mergeCell ref="A13:C13"/>
    <mergeCell ref="D13:AP13"/>
    <mergeCell ref="A14:C14"/>
    <mergeCell ref="D14:AP14"/>
    <mergeCell ref="A15:C15"/>
    <mergeCell ref="D15:AP15"/>
    <mergeCell ref="A17:J17"/>
    <mergeCell ref="K17:Q17"/>
    <mergeCell ref="R17:X17"/>
    <mergeCell ref="Y17:AE17"/>
    <mergeCell ref="AF17:AL17"/>
    <mergeCell ref="AF18:AJ18"/>
    <mergeCell ref="AK18:AL18"/>
    <mergeCell ref="A20:J20"/>
    <mergeCell ref="K20:Q20"/>
    <mergeCell ref="R20:X20"/>
    <mergeCell ref="Y20:AE20"/>
    <mergeCell ref="AF20:AL20"/>
    <mergeCell ref="A18:I18"/>
    <mergeCell ref="K18:O18"/>
    <mergeCell ref="P18:Q18"/>
    <mergeCell ref="R18:V18"/>
    <mergeCell ref="W18:X18"/>
    <mergeCell ref="Y18:AD18"/>
    <mergeCell ref="AF21:AJ21"/>
    <mergeCell ref="AK21:AL21"/>
    <mergeCell ref="A23:J23"/>
    <mergeCell ref="K23:Q23"/>
    <mergeCell ref="R23:X23"/>
    <mergeCell ref="Y23:AE23"/>
    <mergeCell ref="AF23:AL23"/>
    <mergeCell ref="A21:I21"/>
    <mergeCell ref="K21:O21"/>
    <mergeCell ref="P21:Q21"/>
    <mergeCell ref="R21:V21"/>
    <mergeCell ref="W21:X21"/>
    <mergeCell ref="Y21:AD21"/>
    <mergeCell ref="AF24:AJ24"/>
    <mergeCell ref="AK24:AL24"/>
    <mergeCell ref="A26:J26"/>
    <mergeCell ref="K26:Q26"/>
    <mergeCell ref="R26:X26"/>
    <mergeCell ref="Y26:AE26"/>
    <mergeCell ref="AF26:AL26"/>
    <mergeCell ref="A24:I24"/>
    <mergeCell ref="K24:O24"/>
    <mergeCell ref="P24:Q24"/>
    <mergeCell ref="R24:V24"/>
    <mergeCell ref="W24:X24"/>
    <mergeCell ref="Y24:AD24"/>
    <mergeCell ref="A27:I27"/>
    <mergeCell ref="K27:O27"/>
    <mergeCell ref="P27:Q27"/>
    <mergeCell ref="R27:V27"/>
    <mergeCell ref="W27:X27"/>
    <mergeCell ref="AF27:AJ27"/>
    <mergeCell ref="AK27:AL27"/>
    <mergeCell ref="AC29:AI29"/>
    <mergeCell ref="AJ29:AP29"/>
    <mergeCell ref="AC30:AG30"/>
    <mergeCell ref="AH30:AI30"/>
    <mergeCell ref="AJ30:AN30"/>
    <mergeCell ref="AO30:AP30"/>
    <mergeCell ref="Y27:AD27"/>
  </mergeCells>
  <phoneticPr fontId="27"/>
  <conditionalFormatting sqref="A10:A15">
    <cfRule type="containsBlanks" dxfId="125" priority="6">
      <formula>LEN(TRIM(A10))=0</formula>
    </cfRule>
  </conditionalFormatting>
  <conditionalFormatting sqref="N4:AE5">
    <cfRule type="containsBlanks" dxfId="124" priority="8">
      <formula>LEN(TRIM(N4))=0</formula>
    </cfRule>
  </conditionalFormatting>
  <conditionalFormatting sqref="Y18:AD18">
    <cfRule type="containsBlanks" dxfId="123" priority="4">
      <formula>LEN(TRIM(Y18))=0</formula>
    </cfRule>
  </conditionalFormatting>
  <conditionalFormatting sqref="Y21:AD21">
    <cfRule type="containsBlanks" dxfId="122" priority="2">
      <formula>LEN(TRIM(Y21))=0</formula>
    </cfRule>
  </conditionalFormatting>
  <conditionalFormatting sqref="Y24:AD24">
    <cfRule type="containsBlanks" dxfId="121" priority="3">
      <formula>LEN(TRIM(Y24))=0</formula>
    </cfRule>
  </conditionalFormatting>
  <conditionalFormatting sqref="Y27:AD27">
    <cfRule type="containsBlanks" dxfId="120" priority="1">
      <formula>LEN(TRIM(Y27))=0</formula>
    </cfRule>
  </conditionalFormatting>
  <conditionalFormatting sqref="AH5:AI5">
    <cfRule type="containsBlanks" dxfId="119" priority="7">
      <formula>LEN(TRIM(AH5))=0</formula>
    </cfRule>
  </conditionalFormatting>
  <conditionalFormatting sqref="AK4 N7">
    <cfRule type="containsBlanks" dxfId="118" priority="9">
      <formula>LEN(TRIM(N4))=0</formula>
    </cfRule>
  </conditionalFormatting>
  <conditionalFormatting sqref="AM5:AN5">
    <cfRule type="containsBlanks" dxfId="117" priority="5">
      <formula>LEN(TRIM(AM5))=0</formula>
    </cfRule>
  </conditionalFormatting>
  <dataValidations count="5">
    <dataValidation type="list" allowBlank="1" showInputMessage="1" showErrorMessage="1" sqref="N5:AE5" xr:uid="{0F7926F1-DE34-4ED6-B305-2666F470715C}">
      <formula1>"介護老人福祉施設,地域密着型介護老人福祉施設入所者生活介護,介護老人保健施設,介護医療院,認知症対応型共同生活介護,特定施設入居者生活介護,地域密着型特定施設入居者生活介護,短期入所生活介護,養護老人ホーム,軽費老人ホーム,小規模多機能型居宅介護,看護小規模多機能型居宅介護,通所介護,地域密着型通所介護,認知症対応型通所介護,通所リハビリテーション"</formula1>
    </dataValidation>
    <dataValidation type="date" allowBlank="1" showInputMessage="1" showErrorMessage="1" sqref="AK4:AP4" xr:uid="{4A6FC4E8-B312-4B13-952F-2F845CEF096D}">
      <formula1>92</formula1>
      <formula2>45747</formula2>
    </dataValidation>
    <dataValidation type="list" allowBlank="1" showInputMessage="1" showErrorMessage="1" sqref="Y24:AD24 Y27:AD27 Y21:AD21" xr:uid="{8E331491-9534-4877-85D1-4F7DF877EC4E}">
      <formula1>"12,11,10,9,8,7,6,5,4,3,2,1"</formula1>
    </dataValidation>
    <dataValidation imeMode="disabled" allowBlank="1" showInputMessage="1" showErrorMessage="1" sqref="AM5:AN5 AH5:AI5 Y6" xr:uid="{BB107115-A324-44FF-8818-FAC1F1026353}"/>
    <dataValidation imeMode="halfAlpha" allowBlank="1" showInputMessage="1" showErrorMessage="1" sqref="AO5 AJ5" xr:uid="{569FA4E5-7E43-4C7C-B0B4-514EE51EEB0C}"/>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TAIMS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阿部　幸（長寿生きがい課）</cp:lastModifiedBy>
  <cp:revision/>
  <dcterms:created xsi:type="dcterms:W3CDTF">2018-06-19T01:27:02Z</dcterms:created>
  <dcterms:modified xsi:type="dcterms:W3CDTF">2026-01-15T00:20:03Z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2022-11-14T02:46:14Z</vt:filetime>
  </property>
</Properties>
</file>