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8"/>
  <workbookPr/>
  <mc:AlternateContent xmlns:mc="http://schemas.openxmlformats.org/markup-compatibility/2006">
    <mc:Choice Requires="x15">
      <x15ac:absPath xmlns:x15ac="http://schemas.microsoft.com/office/spreadsheetml/2010/11/ac" url="\\fsvlgw\Shares\由利本荘市\8000000000-企業局\8005000000-企業局\8005050000-企業局管理課\20 経理班\80 下水道事業\09.経営比較分析表\【R3年度決算】R5.1経営比較分析表\【経営比較分析表】2021_052108_46_1718\"/>
    </mc:Choice>
  </mc:AlternateContent>
  <xr:revisionPtr revIDLastSave="0" documentId="13_ncr:1_{741D95D2-97DC-48B7-8B26-F791791CA7E8}" xr6:coauthVersionLast="36" xr6:coauthVersionMax="36" xr10:uidLastSave="{00000000-0000-0000-0000-000000000000}"/>
  <workbookProtection workbookAlgorithmName="SHA-512" workbookHashValue="OfJKwWRuwhwJwH7wIwUmCGWMEHIsjQyEun5FL2HfXTEW7uRBVgHdvPRjn4xVoxuV82cWWSFNTqtt6v2JRPi9Yg==" workbookSaltValue="RkmQag5W/loIDn+aOdUzXg=="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V6" i="5"/>
  <c r="U6" i="5"/>
  <c r="T6" i="5"/>
  <c r="S6" i="5"/>
  <c r="AL8" i="4" s="1"/>
  <c r="R6" i="5"/>
  <c r="AD10" i="4" s="1"/>
  <c r="Q6" i="5"/>
  <c r="W10" i="4" s="1"/>
  <c r="P6" i="5"/>
  <c r="O6" i="5"/>
  <c r="N6" i="5"/>
  <c r="B10" i="4" s="1"/>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I85" i="4"/>
  <c r="H85" i="4"/>
  <c r="F85" i="4"/>
  <c r="BB10" i="4"/>
  <c r="AT10" i="4"/>
  <c r="AL10" i="4"/>
  <c r="P10" i="4"/>
  <c r="I10" i="4"/>
  <c r="BB8" i="4"/>
  <c r="AT8" i="4"/>
  <c r="W8" i="4"/>
  <c r="B6" i="4"/>
</calcChain>
</file>

<file path=xl/sharedStrings.xml><?xml version="1.0" encoding="utf-8"?>
<sst xmlns="http://schemas.openxmlformats.org/spreadsheetml/2006/main" count="307" uniqueCount="116">
  <si>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</si>
  <si>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</si>
  <si>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</si>
  <si>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</si>
  <si>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</si>
  <si>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</si>
  <si>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</si>
  <si>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</si>
  <si>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</si>
  <si>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</si>
  <si>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</si>
  <si>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</si>
  <si>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</si>
  <si>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</si>
  <si>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</si>
  <si>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</si>
  <si>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</si>
  <si>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</si>
  <si>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</si>
  <si>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</si>
  <si>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</si>
  <si>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</si>
  <si>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</si>
  <si>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</si>
  <si>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</si>
  <si>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</si>
  <si>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</si>
  <si>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</si>
  <si>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</si>
  <si>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</si>
  <si>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</si>
  <si>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</si>
  <si>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</si>
  <si>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</si>
  <si>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</si>
  <si>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</si>
  <si>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</si>
  <si>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</si>
  <si>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</si>
  <si>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</si>
  <si>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</si>
  <si>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</si>
  <si>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</si>
  <si>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</si>
  <si>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</si>
  <si>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</si>
  <si>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</si>
  <si>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</si>
  <si>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</si>
  <si>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</si>
  <si>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</si>
  <si>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</si>
  <si>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</si>
  <si>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</si>
  <si>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</si>
  <si>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</si>
  <si>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</si>
  <si>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</si>
  <si>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</si>
  <si>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</si>
  <si>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</si>
  <si>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</si>
  <si>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</si>
  <si>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</si>
  <si>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</si>
  <si>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</si>
  <si>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</si>
  <si>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</si>
  <si>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</si>
  <si>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</si>
  <si>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</si>
  <si>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</si>
  <si>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</si>
  <si>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</si>
  <si>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</si>
  <si>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</si>
  <si>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</si>
  <si>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</si>
  <si>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</si>
  <si>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</si>
  <si>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</si>
  <si>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</si>
  <si>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</si>
  <si>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</si>
  <si>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</si>
  <si>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</si>
  <si>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</si>
  <si>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</si>
  <si>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</si>
  <si>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</si>
  <si>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</si>
  <si>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</si>
  <si>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</si>
  <si>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</si>
  <si>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</si>
  <si>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</si>
  <si>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由利本荘市</t>
  </si>
  <si>
    <t>法適用</t>
  </si>
  <si>
    <t>下水道事業</t>
  </si>
  <si>
    <t>個別排水処理</t>
  </si>
  <si>
    <t>L2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</si>
  <si>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</si>
  <si>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</si>
  <si>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</si>
  <si>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</si>
  <si>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</si>
  <si>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</si>
  <si>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</si>
  <si>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</si>
  <si>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</si>
  <si>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</si>
  <si>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</si>
  <si>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</si>
  <si>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将来の改築等を見据え財源を確保しつつ、投資計画に沿った更新を行う必要がある。</t>
  </si>
  <si>
    <t xml:space="preserve"> 人口減少社会を迎え使用料の増加は見込みにくい状況にあるため、施設の老朽化に伴う更新事業が増加することを踏まえると、更新に係る費用と経営状況を的確に把握し、健全・効率的な経営を維持しつつ計画的な施設の更新を行う必要がある。</t>
  </si>
  <si>
    <t>①②100%を下回り単年度収支が赤字であり、累積欠損金も増加した。一般会計から多額の繰入をしているが、経常費用を賄えていない状況にあり、より一層の経費削減、収入確保に努める必要がある。
③資金不足であり、接続率の向上や一般会計繰入金の繰入方法などを検討し、収入確保に努める。
⑤⑥100%を下回っており、使用料などの収入確保、費用削減等が必要であり、適正な事業運営に努めたい。
⑦⑧排水設備工事に対する補助金交付や広報掲載等を行い水洗化率向上に努める。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</si>
</sst>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370-4757-8F6A-45D6BE0D317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370-4757-8F6A-45D6BE0D317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50</c:v>
                </c:pt>
                <c:pt idx="4">
                  <c:v>47.92</c:v>
                </c:pt>
              </c:numCache>
            </c:numRef>
          </c:val>
          <c:extLst>
            <c:ext xmlns:c16="http://schemas.microsoft.com/office/drawing/2014/chart" uri="{C3380CC4-5D6E-409C-BE32-E72D297353CC}">
              <c16:uniqueId val="{00000000-6E44-43A1-BBF9-E14B64716E0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46.36</c:v>
                </c:pt>
                <c:pt idx="4">
                  <c:v>228.91</c:v>
                </c:pt>
              </c:numCache>
            </c:numRef>
          </c:val>
          <c:smooth val="0"/>
          <c:extLst>
            <c:ext xmlns:c16="http://schemas.microsoft.com/office/drawing/2014/chart" uri="{C3380CC4-5D6E-409C-BE32-E72D297353CC}">
              <c16:uniqueId val="{00000001-6E44-43A1-BBF9-E14B64716E0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100</c:v>
                </c:pt>
                <c:pt idx="4">
                  <c:v>100</c:v>
                </c:pt>
              </c:numCache>
            </c:numRef>
          </c:val>
          <c:extLst>
            <c:ext xmlns:c16="http://schemas.microsoft.com/office/drawing/2014/chart" uri="{C3380CC4-5D6E-409C-BE32-E72D297353CC}">
              <c16:uniqueId val="{00000000-1BAA-4DBE-B457-FC05DCA5C52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83.08</c:v>
                </c:pt>
                <c:pt idx="4">
                  <c:v>82.61</c:v>
                </c:pt>
              </c:numCache>
            </c:numRef>
          </c:val>
          <c:smooth val="0"/>
          <c:extLst>
            <c:ext xmlns:c16="http://schemas.microsoft.com/office/drawing/2014/chart" uri="{C3380CC4-5D6E-409C-BE32-E72D297353CC}">
              <c16:uniqueId val="{00000001-1BAA-4DBE-B457-FC05DCA5C52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80.459999999999994</c:v>
                </c:pt>
                <c:pt idx="4">
                  <c:v>73.14</c:v>
                </c:pt>
              </c:numCache>
            </c:numRef>
          </c:val>
          <c:extLst>
            <c:ext xmlns:c16="http://schemas.microsoft.com/office/drawing/2014/chart" uri="{C3380CC4-5D6E-409C-BE32-E72D297353CC}">
              <c16:uniqueId val="{00000000-77C5-430A-8309-ABCA7DA6DAF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96.14</c:v>
                </c:pt>
                <c:pt idx="4">
                  <c:v>95.6</c:v>
                </c:pt>
              </c:numCache>
            </c:numRef>
          </c:val>
          <c:smooth val="0"/>
          <c:extLst>
            <c:ext xmlns:c16="http://schemas.microsoft.com/office/drawing/2014/chart" uri="{C3380CC4-5D6E-409C-BE32-E72D297353CC}">
              <c16:uniqueId val="{00000001-77C5-430A-8309-ABCA7DA6DAF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6.64</c:v>
                </c:pt>
                <c:pt idx="4">
                  <c:v>13.28</c:v>
                </c:pt>
              </c:numCache>
            </c:numRef>
          </c:val>
          <c:extLst>
            <c:ext xmlns:c16="http://schemas.microsoft.com/office/drawing/2014/chart" uri="{C3380CC4-5D6E-409C-BE32-E72D297353CC}">
              <c16:uniqueId val="{00000000-7554-4780-BE93-0A0A412911C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33.75</c:v>
                </c:pt>
                <c:pt idx="4">
                  <c:v>36.21</c:v>
                </c:pt>
              </c:numCache>
            </c:numRef>
          </c:val>
          <c:smooth val="0"/>
          <c:extLst>
            <c:ext xmlns:c16="http://schemas.microsoft.com/office/drawing/2014/chart" uri="{C3380CC4-5D6E-409C-BE32-E72D297353CC}">
              <c16:uniqueId val="{00000001-7554-4780-BE93-0A0A412911C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45C-49A9-8C74-7FD9A26172D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45C-49A9-8C74-7FD9A26172D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53.7</c:v>
                </c:pt>
                <c:pt idx="4">
                  <c:v>135.80000000000001</c:v>
                </c:pt>
              </c:numCache>
            </c:numRef>
          </c:val>
          <c:extLst>
            <c:ext xmlns:c16="http://schemas.microsoft.com/office/drawing/2014/chart" uri="{C3380CC4-5D6E-409C-BE32-E72D297353CC}">
              <c16:uniqueId val="{00000000-BE50-4172-A562-0355DB74AF7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237</c:v>
                </c:pt>
                <c:pt idx="4">
                  <c:v>257.23</c:v>
                </c:pt>
              </c:numCache>
            </c:numRef>
          </c:val>
          <c:smooth val="0"/>
          <c:extLst>
            <c:ext xmlns:c16="http://schemas.microsoft.com/office/drawing/2014/chart" uri="{C3380CC4-5D6E-409C-BE32-E72D297353CC}">
              <c16:uniqueId val="{00000001-BE50-4172-A562-0355DB74AF7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-107.01</c:v>
                </c:pt>
                <c:pt idx="4">
                  <c:v>-354.77</c:v>
                </c:pt>
              </c:numCache>
            </c:numRef>
          </c:val>
          <c:extLst>
            <c:ext xmlns:c16="http://schemas.microsoft.com/office/drawing/2014/chart" uri="{C3380CC4-5D6E-409C-BE32-E72D297353CC}">
              <c16:uniqueId val="{00000000-0CFA-417D-94D6-5C78C707AAA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135.35</c:v>
                </c:pt>
                <c:pt idx="4">
                  <c:v>150.91999999999999</c:v>
                </c:pt>
              </c:numCache>
            </c:numRef>
          </c:val>
          <c:smooth val="0"/>
          <c:extLst>
            <c:ext xmlns:c16="http://schemas.microsoft.com/office/drawing/2014/chart" uri="{C3380CC4-5D6E-409C-BE32-E72D297353CC}">
              <c16:uniqueId val="{00000001-0CFA-417D-94D6-5C78C707AAA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2.99</c:v>
                </c:pt>
                <c:pt idx="4">
                  <c:v>0.52</c:v>
                </c:pt>
              </c:numCache>
            </c:numRef>
          </c:val>
          <c:extLst>
            <c:ext xmlns:c16="http://schemas.microsoft.com/office/drawing/2014/chart" uri="{C3380CC4-5D6E-409C-BE32-E72D297353CC}">
              <c16:uniqueId val="{00000000-3EBE-4728-8D9E-369C5FC4C26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782.91</c:v>
                </c:pt>
                <c:pt idx="4">
                  <c:v>783.21</c:v>
                </c:pt>
              </c:numCache>
            </c:numRef>
          </c:val>
          <c:smooth val="0"/>
          <c:extLst>
            <c:ext xmlns:c16="http://schemas.microsoft.com/office/drawing/2014/chart" uri="{C3380CC4-5D6E-409C-BE32-E72D297353CC}">
              <c16:uniqueId val="{00000001-3EBE-4728-8D9E-369C5FC4C26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65.02</c:v>
                </c:pt>
                <c:pt idx="4">
                  <c:v>58.41</c:v>
                </c:pt>
              </c:numCache>
            </c:numRef>
          </c:val>
          <c:extLst>
            <c:ext xmlns:c16="http://schemas.microsoft.com/office/drawing/2014/chart" uri="{C3380CC4-5D6E-409C-BE32-E72D297353CC}">
              <c16:uniqueId val="{00000000-D5D5-42E5-A0D4-C4B69FE75DB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49.38</c:v>
                </c:pt>
                <c:pt idx="4">
                  <c:v>48.53</c:v>
                </c:pt>
              </c:numCache>
            </c:numRef>
          </c:val>
          <c:smooth val="0"/>
          <c:extLst>
            <c:ext xmlns:c16="http://schemas.microsoft.com/office/drawing/2014/chart" uri="{C3380CC4-5D6E-409C-BE32-E72D297353CC}">
              <c16:uniqueId val="{00000001-D5D5-42E5-A0D4-C4B69FE75DB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243.88</c:v>
                </c:pt>
                <c:pt idx="4">
                  <c:v>271.95</c:v>
                </c:pt>
              </c:numCache>
            </c:numRef>
          </c:val>
          <c:extLst>
            <c:ext xmlns:c16="http://schemas.microsoft.com/office/drawing/2014/chart" uri="{C3380CC4-5D6E-409C-BE32-E72D297353CC}">
              <c16:uniqueId val="{00000000-2B6A-43B7-A978-ABE1E9F9FBB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316.97000000000003</c:v>
                </c:pt>
                <c:pt idx="4">
                  <c:v>326.17</c:v>
                </c:pt>
              </c:numCache>
            </c:numRef>
          </c:val>
          <c:smooth val="0"/>
          <c:extLst>
            <c:ext xmlns:c16="http://schemas.microsoft.com/office/drawing/2014/chart" uri="{C3380CC4-5D6E-409C-BE32-E72D297353CC}">
              <c16:uniqueId val="{00000001-2B6A-43B7-A978-ABE1E9F9FBB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【155.69】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【224.12】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【328.76】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【35.80】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25"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秋田県　由利本荘市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個別排水処理</v>
      </c>
      <c r="Q8" s="66"/>
      <c r="R8" s="66"/>
      <c r="S8" s="66"/>
      <c r="T8" s="66"/>
      <c r="U8" s="66"/>
      <c r="V8" s="66"/>
      <c r="W8" s="66" t="str">
        <f>データ!L6</f>
        <v>L2</v>
      </c>
      <c r="X8" s="66"/>
      <c r="Y8" s="66"/>
      <c r="Z8" s="66"/>
      <c r="AA8" s="66"/>
      <c r="AB8" s="66"/>
      <c r="AC8" s="66"/>
      <c r="AD8" s="67" t="str">
        <f>データ!$M$6</f>
        <v>自治体職員</v>
      </c>
      <c r="AE8" s="67"/>
      <c r="AF8" s="67"/>
      <c r="AG8" s="67"/>
      <c r="AH8" s="67"/>
      <c r="AI8" s="67"/>
      <c r="AJ8" s="67"/>
      <c r="AK8" s="3"/>
      <c r="AL8" s="55">
        <f>データ!S6</f>
        <v>73941</v>
      </c>
      <c r="AM8" s="55"/>
      <c r="AN8" s="55"/>
      <c r="AO8" s="55"/>
      <c r="AP8" s="55"/>
      <c r="AQ8" s="55"/>
      <c r="AR8" s="55"/>
      <c r="AS8" s="55"/>
      <c r="AT8" s="54">
        <f>データ!T6</f>
        <v>1209.5899999999999</v>
      </c>
      <c r="AU8" s="54"/>
      <c r="AV8" s="54"/>
      <c r="AW8" s="54"/>
      <c r="AX8" s="54"/>
      <c r="AY8" s="54"/>
      <c r="AZ8" s="54"/>
      <c r="BA8" s="54"/>
      <c r="BB8" s="54">
        <f>データ!U6</f>
        <v>61.13</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f>データ!O6</f>
        <v>97.33</v>
      </c>
      <c r="J10" s="54"/>
      <c r="K10" s="54"/>
      <c r="L10" s="54"/>
      <c r="M10" s="54"/>
      <c r="N10" s="54"/>
      <c r="O10" s="54"/>
      <c r="P10" s="54">
        <f>データ!P6</f>
        <v>0.16</v>
      </c>
      <c r="Q10" s="54"/>
      <c r="R10" s="54"/>
      <c r="S10" s="54"/>
      <c r="T10" s="54"/>
      <c r="U10" s="54"/>
      <c r="V10" s="54"/>
      <c r="W10" s="54">
        <f>データ!Q6</f>
        <v>100</v>
      </c>
      <c r="X10" s="54"/>
      <c r="Y10" s="54"/>
      <c r="Z10" s="54"/>
      <c r="AA10" s="54"/>
      <c r="AB10" s="54"/>
      <c r="AC10" s="54"/>
      <c r="AD10" s="55">
        <f>データ!R6</f>
        <v>3333</v>
      </c>
      <c r="AE10" s="55"/>
      <c r="AF10" s="55"/>
      <c r="AG10" s="55"/>
      <c r="AH10" s="55"/>
      <c r="AI10" s="55"/>
      <c r="AJ10" s="55"/>
      <c r="AK10" s="2"/>
      <c r="AL10" s="55">
        <f>データ!V6</f>
        <v>116</v>
      </c>
      <c r="AM10" s="55"/>
      <c r="AN10" s="55"/>
      <c r="AO10" s="55"/>
      <c r="AP10" s="55"/>
      <c r="AQ10" s="55"/>
      <c r="AR10" s="55"/>
      <c r="AS10" s="55"/>
      <c r="AT10" s="54">
        <f>データ!W6</f>
        <v>0.04</v>
      </c>
      <c r="AU10" s="54"/>
      <c r="AV10" s="54"/>
      <c r="AW10" s="54"/>
      <c r="AX10" s="54"/>
      <c r="AY10" s="54"/>
      <c r="AZ10" s="54"/>
      <c r="BA10" s="54"/>
      <c r="BB10" s="54">
        <f>データ!X6</f>
        <v>2900</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【96.22】</v>
      </c>
      <c r="F85" s="12" t="str">
        <f>データ!AT6</f>
        <v>【232.28】</v>
      </c>
      <c r="G85" s="12" t="str">
        <f>データ!BE6</f>
        <v>【155.69】</v>
      </c>
      <c r="H85" s="12" t="str">
        <f>データ!BP6</f>
        <v>【765.05】</v>
      </c>
      <c r="I85" s="12" t="str">
        <f>データ!CA6</f>
        <v>【48.97】</v>
      </c>
      <c r="J85" s="12" t="str">
        <f>データ!CL6</f>
        <v>【328.76】</v>
      </c>
      <c r="K85" s="12" t="str">
        <f>データ!CW6</f>
        <v>【224.12】</v>
      </c>
      <c r="L85" s="12" t="str">
        <f>データ!DH6</f>
        <v>【81.92】</v>
      </c>
      <c r="M85" s="12" t="str">
        <f>データ!DS6</f>
        <v>【35.80】</v>
      </c>
      <c r="N85" s="12" t="str">
        <f>データ!ED6</f>
        <v>【-】</v>
      </c>
      <c r="O85" s="12" t="str">
        <f>データ!EO6</f>
        <v>【-】</v>
      </c>
    </row>
  </sheetData>
  <sheetProtection algorithmName="SHA-512" hashValue="lumeKjl7eUToPlilNYyfD4SeQRXHPHk/kq9fzRcqstRrQMtqdf6A1xWf8OcoMa9JFu9nuxDBlHKw0bGaXeoKKw==" saltValue="8jrnnxde3T0nAyl/zJ3uJ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52108</v>
      </c>
      <c r="D6" s="19">
        <f t="shared" si="3"/>
        <v>46</v>
      </c>
      <c r="E6" s="19">
        <f t="shared" si="3"/>
        <v>18</v>
      </c>
      <c r="F6" s="19">
        <f t="shared" si="3"/>
        <v>1</v>
      </c>
      <c r="G6" s="19">
        <f t="shared" si="3"/>
        <v>0</v>
      </c>
      <c r="H6" s="19" t="str">
        <f t="shared" si="3"/>
        <v>秋田県　由利本荘市</v>
      </c>
      <c r="I6" s="19" t="str">
        <f t="shared" si="3"/>
        <v>法適用</v>
      </c>
      <c r="J6" s="19" t="str">
        <f t="shared" si="3"/>
        <v>下水道事業</v>
      </c>
      <c r="K6" s="19" t="str">
        <f t="shared" si="3"/>
        <v>個別排水処理</v>
      </c>
      <c r="L6" s="19" t="str">
        <f t="shared" si="3"/>
        <v>L2</v>
      </c>
      <c r="M6" s="19" t="str">
        <f t="shared" si="3"/>
        <v>自治体職員</v>
      </c>
      <c r="N6" s="20" t="str">
        <f t="shared" si="3"/>
        <v>-</v>
      </c>
      <c r="O6" s="20">
        <f t="shared" si="3"/>
        <v>97.33</v>
      </c>
      <c r="P6" s="20">
        <f t="shared" si="3"/>
        <v>0.16</v>
      </c>
      <c r="Q6" s="20">
        <f t="shared" si="3"/>
        <v>100</v>
      </c>
      <c r="R6" s="20">
        <f t="shared" si="3"/>
        <v>3333</v>
      </c>
      <c r="S6" s="20">
        <f t="shared" si="3"/>
        <v>73941</v>
      </c>
      <c r="T6" s="20">
        <f t="shared" si="3"/>
        <v>1209.5899999999999</v>
      </c>
      <c r="U6" s="20">
        <f t="shared" si="3"/>
        <v>61.13</v>
      </c>
      <c r="V6" s="20">
        <f t="shared" si="3"/>
        <v>116</v>
      </c>
      <c r="W6" s="20">
        <f t="shared" si="3"/>
        <v>0.04</v>
      </c>
      <c r="X6" s="20">
        <f t="shared" si="3"/>
        <v>2900</v>
      </c>
      <c r="Y6" s="21" t="str">
        <f>IF(Y7="",NA(),Y7)</f>
        <v>-</v>
      </c>
      <c r="Z6" s="21" t="str">
        <f t="shared" ref="Z6:AH6" si="4">IF(Z7="",NA(),Z7)</f>
        <v>-</v>
      </c>
      <c r="AA6" s="21" t="str">
        <f t="shared" si="4"/>
        <v>-</v>
      </c>
      <c r="AB6" s="21">
        <f t="shared" si="4"/>
        <v>80.459999999999994</v>
      </c>
      <c r="AC6" s="21">
        <f t="shared" si="4"/>
        <v>73.14</v>
      </c>
      <c r="AD6" s="21" t="str">
        <f t="shared" si="4"/>
        <v>-</v>
      </c>
      <c r="AE6" s="21" t="str">
        <f t="shared" si="4"/>
        <v>-</v>
      </c>
      <c r="AF6" s="21" t="str">
        <f t="shared" si="4"/>
        <v>-</v>
      </c>
      <c r="AG6" s="21">
        <f t="shared" si="4"/>
        <v>96.14</v>
      </c>
      <c r="AH6" s="21">
        <f t="shared" si="4"/>
        <v>95.6</v>
      </c>
      <c r="AI6" s="20" t="str">
        <f>IF(AI7="","",IF(AI7="-","【-】","【"&amp;SUBSTITUTE(TEXT(AI7,"#,##0.00"),"-","△")&amp;"】"))</f>
        <v>【96.22】</v>
      </c>
      <c r="AJ6" s="21" t="str">
        <f>IF(AJ7="",NA(),AJ7)</f>
        <v>-</v>
      </c>
      <c r="AK6" s="21" t="str">
        <f t="shared" ref="AK6:AS6" si="5">IF(AK7="",NA(),AK7)</f>
        <v>-</v>
      </c>
      <c r="AL6" s="21" t="str">
        <f t="shared" si="5"/>
        <v>-</v>
      </c>
      <c r="AM6" s="21">
        <f t="shared" si="5"/>
        <v>53.7</v>
      </c>
      <c r="AN6" s="21">
        <f t="shared" si="5"/>
        <v>135.80000000000001</v>
      </c>
      <c r="AO6" s="21" t="str">
        <f t="shared" si="5"/>
        <v>-</v>
      </c>
      <c r="AP6" s="21" t="str">
        <f t="shared" si="5"/>
        <v>-</v>
      </c>
      <c r="AQ6" s="21" t="str">
        <f t="shared" si="5"/>
        <v>-</v>
      </c>
      <c r="AR6" s="21">
        <f t="shared" si="5"/>
        <v>237</v>
      </c>
      <c r="AS6" s="21">
        <f t="shared" si="5"/>
        <v>257.23</v>
      </c>
      <c r="AT6" s="20" t="str">
        <f>IF(AT7="","",IF(AT7="-","【-】","【"&amp;SUBSTITUTE(TEXT(AT7,"#,##0.00"),"-","△")&amp;"】"))</f>
        <v>【232.28】</v>
      </c>
      <c r="AU6" s="21" t="str">
        <f>IF(AU7="",NA(),AU7)</f>
        <v>-</v>
      </c>
      <c r="AV6" s="21" t="str">
        <f t="shared" ref="AV6:BD6" si="6">IF(AV7="",NA(),AV7)</f>
        <v>-</v>
      </c>
      <c r="AW6" s="21" t="str">
        <f t="shared" si="6"/>
        <v>-</v>
      </c>
      <c r="AX6" s="21">
        <f t="shared" si="6"/>
        <v>-107.01</v>
      </c>
      <c r="AY6" s="21">
        <f t="shared" si="6"/>
        <v>-354.77</v>
      </c>
      <c r="AZ6" s="21" t="str">
        <f t="shared" si="6"/>
        <v>-</v>
      </c>
      <c r="BA6" s="21" t="str">
        <f t="shared" si="6"/>
        <v>-</v>
      </c>
      <c r="BB6" s="21" t="str">
        <f t="shared" si="6"/>
        <v>-</v>
      </c>
      <c r="BC6" s="21">
        <f t="shared" si="6"/>
        <v>135.35</v>
      </c>
      <c r="BD6" s="21">
        <f t="shared" si="6"/>
        <v>150.91999999999999</v>
      </c>
      <c r="BE6" s="20" t="str">
        <f>IF(BE7="","",IF(BE7="-","【-】","【"&amp;SUBSTITUTE(TEXT(BE7,"#,##0.00"),"-","△")&amp;"】"))</f>
        <v>【155.69】</v>
      </c>
      <c r="BF6" s="21" t="str">
        <f>IF(BF7="",NA(),BF7)</f>
        <v>-</v>
      </c>
      <c r="BG6" s="21" t="str">
        <f t="shared" ref="BG6:BO6" si="7">IF(BG7="",NA(),BG7)</f>
        <v>-</v>
      </c>
      <c r="BH6" s="21" t="str">
        <f t="shared" si="7"/>
        <v>-</v>
      </c>
      <c r="BI6" s="21">
        <f t="shared" si="7"/>
        <v>2.99</v>
      </c>
      <c r="BJ6" s="21">
        <f t="shared" si="7"/>
        <v>0.52</v>
      </c>
      <c r="BK6" s="21" t="str">
        <f t="shared" si="7"/>
        <v>-</v>
      </c>
      <c r="BL6" s="21" t="str">
        <f t="shared" si="7"/>
        <v>-</v>
      </c>
      <c r="BM6" s="21" t="str">
        <f t="shared" si="7"/>
        <v>-</v>
      </c>
      <c r="BN6" s="21">
        <f t="shared" si="7"/>
        <v>782.91</v>
      </c>
      <c r="BO6" s="21">
        <f t="shared" si="7"/>
        <v>783.21</v>
      </c>
      <c r="BP6" s="20" t="str">
        <f>IF(BP7="","",IF(BP7="-","【-】","【"&amp;SUBSTITUTE(TEXT(BP7,"#,##0.00"),"-","△")&amp;"】"))</f>
        <v>【765.05】</v>
      </c>
      <c r="BQ6" s="21" t="str">
        <f>IF(BQ7="",NA(),BQ7)</f>
        <v>-</v>
      </c>
      <c r="BR6" s="21" t="str">
        <f t="shared" ref="BR6:BZ6" si="8">IF(BR7="",NA(),BR7)</f>
        <v>-</v>
      </c>
      <c r="BS6" s="21" t="str">
        <f t="shared" si="8"/>
        <v>-</v>
      </c>
      <c r="BT6" s="21">
        <f t="shared" si="8"/>
        <v>65.02</v>
      </c>
      <c r="BU6" s="21">
        <f t="shared" si="8"/>
        <v>58.41</v>
      </c>
      <c r="BV6" s="21" t="str">
        <f t="shared" si="8"/>
        <v>-</v>
      </c>
      <c r="BW6" s="21" t="str">
        <f t="shared" si="8"/>
        <v>-</v>
      </c>
      <c r="BX6" s="21" t="str">
        <f t="shared" si="8"/>
        <v>-</v>
      </c>
      <c r="BY6" s="21">
        <f t="shared" si="8"/>
        <v>49.38</v>
      </c>
      <c r="BZ6" s="21">
        <f t="shared" si="8"/>
        <v>48.53</v>
      </c>
      <c r="CA6" s="20" t="str">
        <f>IF(CA7="","",IF(CA7="-","【-】","【"&amp;SUBSTITUTE(TEXT(CA7,"#,##0.00"),"-","△")&amp;"】"))</f>
        <v>【48.97】</v>
      </c>
      <c r="CB6" s="21" t="str">
        <f>IF(CB7="",NA(),CB7)</f>
        <v>-</v>
      </c>
      <c r="CC6" s="21" t="str">
        <f t="shared" ref="CC6:CK6" si="9">IF(CC7="",NA(),CC7)</f>
        <v>-</v>
      </c>
      <c r="CD6" s="21" t="str">
        <f t="shared" si="9"/>
        <v>-</v>
      </c>
      <c r="CE6" s="21">
        <f t="shared" si="9"/>
        <v>243.88</v>
      </c>
      <c r="CF6" s="21">
        <f t="shared" si="9"/>
        <v>271.95</v>
      </c>
      <c r="CG6" s="21" t="str">
        <f t="shared" si="9"/>
        <v>-</v>
      </c>
      <c r="CH6" s="21" t="str">
        <f t="shared" si="9"/>
        <v>-</v>
      </c>
      <c r="CI6" s="21" t="str">
        <f t="shared" si="9"/>
        <v>-</v>
      </c>
      <c r="CJ6" s="21">
        <f t="shared" si="9"/>
        <v>316.97000000000003</v>
      </c>
      <c r="CK6" s="21">
        <f t="shared" si="9"/>
        <v>326.17</v>
      </c>
      <c r="CL6" s="20" t="str">
        <f>IF(CL7="","",IF(CL7="-","【-】","【"&amp;SUBSTITUTE(TEXT(CL7,"#,##0.00"),"-","△")&amp;"】"))</f>
        <v>【328.76】</v>
      </c>
      <c r="CM6" s="21" t="str">
        <f>IF(CM7="",NA(),CM7)</f>
        <v>-</v>
      </c>
      <c r="CN6" s="21" t="str">
        <f t="shared" ref="CN6:CV6" si="10">IF(CN7="",NA(),CN7)</f>
        <v>-</v>
      </c>
      <c r="CO6" s="21" t="str">
        <f t="shared" si="10"/>
        <v>-</v>
      </c>
      <c r="CP6" s="21">
        <f t="shared" si="10"/>
        <v>50</v>
      </c>
      <c r="CQ6" s="21">
        <f t="shared" si="10"/>
        <v>47.92</v>
      </c>
      <c r="CR6" s="21" t="str">
        <f t="shared" si="10"/>
        <v>-</v>
      </c>
      <c r="CS6" s="21" t="str">
        <f t="shared" si="10"/>
        <v>-</v>
      </c>
      <c r="CT6" s="21" t="str">
        <f t="shared" si="10"/>
        <v>-</v>
      </c>
      <c r="CU6" s="21">
        <f t="shared" si="10"/>
        <v>46.36</v>
      </c>
      <c r="CV6" s="21">
        <f t="shared" si="10"/>
        <v>228.91</v>
      </c>
      <c r="CW6" s="20" t="str">
        <f>IF(CW7="","",IF(CW7="-","【-】","【"&amp;SUBSTITUTE(TEXT(CW7,"#,##0.00"),"-","△")&amp;"】"))</f>
        <v>【224.12】</v>
      </c>
      <c r="CX6" s="21" t="str">
        <f>IF(CX7="",NA(),CX7)</f>
        <v>-</v>
      </c>
      <c r="CY6" s="21" t="str">
        <f t="shared" ref="CY6:DG6" si="11">IF(CY7="",NA(),CY7)</f>
        <v>-</v>
      </c>
      <c r="CZ6" s="21" t="str">
        <f t="shared" si="11"/>
        <v>-</v>
      </c>
      <c r="DA6" s="21">
        <f t="shared" si="11"/>
        <v>100</v>
      </c>
      <c r="DB6" s="21">
        <f t="shared" si="11"/>
        <v>100</v>
      </c>
      <c r="DC6" s="21" t="str">
        <f t="shared" si="11"/>
        <v>-</v>
      </c>
      <c r="DD6" s="21" t="str">
        <f t="shared" si="11"/>
        <v>-</v>
      </c>
      <c r="DE6" s="21" t="str">
        <f t="shared" si="11"/>
        <v>-</v>
      </c>
      <c r="DF6" s="21">
        <f t="shared" si="11"/>
        <v>83.08</v>
      </c>
      <c r="DG6" s="21">
        <f t="shared" si="11"/>
        <v>82.61</v>
      </c>
      <c r="DH6" s="20" t="str">
        <f>IF(DH7="","",IF(DH7="-","【-】","【"&amp;SUBSTITUTE(TEXT(DH7,"#,##0.00"),"-","△")&amp;"】"))</f>
        <v>【81.92】</v>
      </c>
      <c r="DI6" s="21" t="str">
        <f>IF(DI7="",NA(),DI7)</f>
        <v>-</v>
      </c>
      <c r="DJ6" s="21" t="str">
        <f t="shared" ref="DJ6:DR6" si="12">IF(DJ7="",NA(),DJ7)</f>
        <v>-</v>
      </c>
      <c r="DK6" s="21" t="str">
        <f t="shared" si="12"/>
        <v>-</v>
      </c>
      <c r="DL6" s="21">
        <f t="shared" si="12"/>
        <v>6.64</v>
      </c>
      <c r="DM6" s="21">
        <f t="shared" si="12"/>
        <v>13.28</v>
      </c>
      <c r="DN6" s="21" t="str">
        <f t="shared" si="12"/>
        <v>-</v>
      </c>
      <c r="DO6" s="21" t="str">
        <f t="shared" si="12"/>
        <v>-</v>
      </c>
      <c r="DP6" s="21" t="str">
        <f t="shared" si="12"/>
        <v>-</v>
      </c>
      <c r="DQ6" s="21">
        <f t="shared" si="12"/>
        <v>33.75</v>
      </c>
      <c r="DR6" s="21">
        <f t="shared" si="12"/>
        <v>36.21</v>
      </c>
      <c r="DS6" s="20" t="str">
        <f>IF(DS7="","",IF(DS7="-","【-】","【"&amp;SUBSTITUTE(TEXT(DS7,"#,##0.00"),"-","△")&amp;"】"))</f>
        <v>【35.80】</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2021</v>
      </c>
      <c r="C7" s="23">
        <v>52108</v>
      </c>
      <c r="D7" s="23">
        <v>46</v>
      </c>
      <c r="E7" s="23">
        <v>18</v>
      </c>
      <c r="F7" s="23">
        <v>1</v>
      </c>
      <c r="G7" s="23">
        <v>0</v>
      </c>
      <c r="H7" s="23" t="s">
        <v>96</v>
      </c>
      <c r="I7" s="23" t="s">
        <v>97</v>
      </c>
      <c r="J7" s="23" t="s">
        <v>98</v>
      </c>
      <c r="K7" s="23" t="s">
        <v>99</v>
      </c>
      <c r="L7" s="23" t="s">
        <v>100</v>
      </c>
      <c r="M7" s="23" t="s">
        <v>101</v>
      </c>
      <c r="N7" s="24" t="s">
        <v>102</v>
      </c>
      <c r="O7" s="24">
        <v>97.33</v>
      </c>
      <c r="P7" s="24">
        <v>0.16</v>
      </c>
      <c r="Q7" s="24">
        <v>100</v>
      </c>
      <c r="R7" s="24">
        <v>3333</v>
      </c>
      <c r="S7" s="24">
        <v>73941</v>
      </c>
      <c r="T7" s="24">
        <v>1209.5899999999999</v>
      </c>
      <c r="U7" s="24">
        <v>61.13</v>
      </c>
      <c r="V7" s="24">
        <v>116</v>
      </c>
      <c r="W7" s="24">
        <v>0.04</v>
      </c>
      <c r="X7" s="24">
        <v>2900</v>
      </c>
      <c r="Y7" s="24" t="s">
        <v>102</v>
      </c>
      <c r="Z7" s="24" t="s">
        <v>102</v>
      </c>
      <c r="AA7" s="24" t="s">
        <v>102</v>
      </c>
      <c r="AB7" s="24">
        <v>80.459999999999994</v>
      </c>
      <c r="AC7" s="24">
        <v>73.14</v>
      </c>
      <c r="AD7" s="24" t="s">
        <v>102</v>
      </c>
      <c r="AE7" s="24" t="s">
        <v>102</v>
      </c>
      <c r="AF7" s="24" t="s">
        <v>102</v>
      </c>
      <c r="AG7" s="24">
        <v>96.14</v>
      </c>
      <c r="AH7" s="24">
        <v>95.6</v>
      </c>
      <c r="AI7" s="24">
        <v>96.22</v>
      </c>
      <c r="AJ7" s="24" t="s">
        <v>102</v>
      </c>
      <c r="AK7" s="24" t="s">
        <v>102</v>
      </c>
      <c r="AL7" s="24" t="s">
        <v>102</v>
      </c>
      <c r="AM7" s="24">
        <v>53.7</v>
      </c>
      <c r="AN7" s="24">
        <v>135.80000000000001</v>
      </c>
      <c r="AO7" s="24" t="s">
        <v>102</v>
      </c>
      <c r="AP7" s="24" t="s">
        <v>102</v>
      </c>
      <c r="AQ7" s="24" t="s">
        <v>102</v>
      </c>
      <c r="AR7" s="24">
        <v>237</v>
      </c>
      <c r="AS7" s="24">
        <v>257.23</v>
      </c>
      <c r="AT7" s="24">
        <v>232.28</v>
      </c>
      <c r="AU7" s="24" t="s">
        <v>102</v>
      </c>
      <c r="AV7" s="24" t="s">
        <v>102</v>
      </c>
      <c r="AW7" s="24" t="s">
        <v>102</v>
      </c>
      <c r="AX7" s="24">
        <v>-107.01</v>
      </c>
      <c r="AY7" s="24">
        <v>-354.77</v>
      </c>
      <c r="AZ7" s="24" t="s">
        <v>102</v>
      </c>
      <c r="BA7" s="24" t="s">
        <v>102</v>
      </c>
      <c r="BB7" s="24" t="s">
        <v>102</v>
      </c>
      <c r="BC7" s="24">
        <v>135.35</v>
      </c>
      <c r="BD7" s="24">
        <v>150.91999999999999</v>
      </c>
      <c r="BE7" s="24">
        <v>155.69</v>
      </c>
      <c r="BF7" s="24" t="s">
        <v>102</v>
      </c>
      <c r="BG7" s="24" t="s">
        <v>102</v>
      </c>
      <c r="BH7" s="24" t="s">
        <v>102</v>
      </c>
      <c r="BI7" s="24">
        <v>2.99</v>
      </c>
      <c r="BJ7" s="24">
        <v>0.52</v>
      </c>
      <c r="BK7" s="24" t="s">
        <v>102</v>
      </c>
      <c r="BL7" s="24" t="s">
        <v>102</v>
      </c>
      <c r="BM7" s="24" t="s">
        <v>102</v>
      </c>
      <c r="BN7" s="24">
        <v>782.91</v>
      </c>
      <c r="BO7" s="24">
        <v>783.21</v>
      </c>
      <c r="BP7" s="24">
        <v>765.05</v>
      </c>
      <c r="BQ7" s="24" t="s">
        <v>102</v>
      </c>
      <c r="BR7" s="24" t="s">
        <v>102</v>
      </c>
      <c r="BS7" s="24" t="s">
        <v>102</v>
      </c>
      <c r="BT7" s="24">
        <v>65.02</v>
      </c>
      <c r="BU7" s="24">
        <v>58.41</v>
      </c>
      <c r="BV7" s="24" t="s">
        <v>102</v>
      </c>
      <c r="BW7" s="24" t="s">
        <v>102</v>
      </c>
      <c r="BX7" s="24" t="s">
        <v>102</v>
      </c>
      <c r="BY7" s="24">
        <v>49.38</v>
      </c>
      <c r="BZ7" s="24">
        <v>48.53</v>
      </c>
      <c r="CA7" s="24">
        <v>48.97</v>
      </c>
      <c r="CB7" s="24" t="s">
        <v>102</v>
      </c>
      <c r="CC7" s="24" t="s">
        <v>102</v>
      </c>
      <c r="CD7" s="24" t="s">
        <v>102</v>
      </c>
      <c r="CE7" s="24">
        <v>243.88</v>
      </c>
      <c r="CF7" s="24">
        <v>271.95</v>
      </c>
      <c r="CG7" s="24" t="s">
        <v>102</v>
      </c>
      <c r="CH7" s="24" t="s">
        <v>102</v>
      </c>
      <c r="CI7" s="24" t="s">
        <v>102</v>
      </c>
      <c r="CJ7" s="24">
        <v>316.97000000000003</v>
      </c>
      <c r="CK7" s="24">
        <v>326.17</v>
      </c>
      <c r="CL7" s="24">
        <v>328.76</v>
      </c>
      <c r="CM7" s="24" t="s">
        <v>102</v>
      </c>
      <c r="CN7" s="24" t="s">
        <v>102</v>
      </c>
      <c r="CO7" s="24" t="s">
        <v>102</v>
      </c>
      <c r="CP7" s="24">
        <v>50</v>
      </c>
      <c r="CQ7" s="24">
        <v>47.92</v>
      </c>
      <c r="CR7" s="24" t="s">
        <v>102</v>
      </c>
      <c r="CS7" s="24" t="s">
        <v>102</v>
      </c>
      <c r="CT7" s="24" t="s">
        <v>102</v>
      </c>
      <c r="CU7" s="24">
        <v>46.36</v>
      </c>
      <c r="CV7" s="24">
        <v>228.91</v>
      </c>
      <c r="CW7" s="24">
        <v>224.12</v>
      </c>
      <c r="CX7" s="24" t="s">
        <v>102</v>
      </c>
      <c r="CY7" s="24" t="s">
        <v>102</v>
      </c>
      <c r="CZ7" s="24" t="s">
        <v>102</v>
      </c>
      <c r="DA7" s="24">
        <v>100</v>
      </c>
      <c r="DB7" s="24">
        <v>100</v>
      </c>
      <c r="DC7" s="24" t="s">
        <v>102</v>
      </c>
      <c r="DD7" s="24" t="s">
        <v>102</v>
      </c>
      <c r="DE7" s="24" t="s">
        <v>102</v>
      </c>
      <c r="DF7" s="24">
        <v>83.08</v>
      </c>
      <c r="DG7" s="24">
        <v>82.61</v>
      </c>
      <c r="DH7" s="24">
        <v>81.92</v>
      </c>
      <c r="DI7" s="24" t="s">
        <v>102</v>
      </c>
      <c r="DJ7" s="24" t="s">
        <v>102</v>
      </c>
      <c r="DK7" s="24" t="s">
        <v>102</v>
      </c>
      <c r="DL7" s="24">
        <v>6.64</v>
      </c>
      <c r="DM7" s="24">
        <v>13.28</v>
      </c>
      <c r="DN7" s="24" t="s">
        <v>102</v>
      </c>
      <c r="DO7" s="24" t="s">
        <v>102</v>
      </c>
      <c r="DP7" s="24" t="s">
        <v>102</v>
      </c>
      <c r="DQ7" s="24">
        <v>33.75</v>
      </c>
      <c r="DR7" s="24">
        <v>36.21</v>
      </c>
      <c r="DS7" s="24">
        <v>35.799999999999997</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2022-12-01T01:42:22Z</dcterms:created>
  <dcterms:modified xsi:type="dcterms:W3CDTF">2023-01-15T07:29:57Z</dcterms:modified>
  <cp:category/>
</cp:coreProperties>
</file>