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3年度決算】R5.1経営比較分析表\【経営比較分析表】2021_052108_46_1718\"/>
    </mc:Choice>
  </mc:AlternateContent>
  <xr:revisionPtr revIDLastSave="0" documentId="13_ncr:1_{70A3443C-8847-4437-B891-2F7EA30658D2}" xr6:coauthVersionLast="36" xr6:coauthVersionMax="36" xr10:uidLastSave="{00000000-0000-0000-0000-000000000000}"/>
  <workbookProtection workbookAlgorithmName="SHA-512" workbookHashValue="7EmqtFbx3r4frLhvIl4iu1oSXyQ5sI/4TWv1qFKFZJRecy6h9y1TWcmWs5L/i027H99lrbhg8Yr7Hye9JhDOmA==" workbookSaltValue="McNWdUDfQXhG9BVMhs710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D10" i="4"/>
  <c r="W10" i="4"/>
  <c r="P10" i="4"/>
  <c r="I10" i="4"/>
  <c r="AT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<sst xmlns="http://schemas.openxmlformats.org/spreadsheetml/2006/main" count="297" uniqueCount="118">
  <si>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</si>
  <si>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</si>
  <si>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</si>
  <si>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</si>
  <si>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</si>
  <si>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</si>
  <si>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</si>
  <si>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</si>
  <si>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</si>
  <si>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</si>
  <si>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</si>
  <si>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</si>
  <si>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</si>
  <si>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</si>
  <si>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</si>
  <si>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</si>
  <si>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</si>
  <si>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</si>
  <si>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</si>
  <si>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</si>
  <si>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</si>
  <si>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</si>
  <si>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</si>
  <si>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</si>
  <si>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</si>
  <si>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</si>
  <si>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</si>
  <si>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</si>
  <si>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</si>
  <si>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</si>
  <si>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</si>
  <si>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</si>
  <si>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</si>
  <si>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</si>
  <si>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</si>
  <si>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</si>
  <si>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</si>
  <si>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</si>
  <si>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</si>
  <si>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</si>
  <si>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</si>
  <si>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</si>
  <si>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</si>
  <si>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</si>
  <si>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</si>
  <si>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</si>
  <si>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</si>
  <si>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</si>
  <si>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</si>
  <si>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</si>
  <si>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</si>
  <si>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</si>
  <si>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</si>
  <si>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</si>
  <si>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</si>
  <si>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</si>
  <si>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</si>
  <si>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</si>
  <si>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</si>
  <si>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</si>
  <si>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</si>
  <si>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</si>
  <si>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</si>
  <si>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</si>
  <si>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</si>
  <si>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</si>
  <si>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</si>
  <si>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</si>
  <si>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</si>
  <si>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</si>
  <si>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</si>
  <si>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</si>
  <si>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</si>
  <si>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</si>
  <si>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</si>
  <si>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</si>
  <si>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</si>
  <si>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</si>
  <si>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</si>
  <si>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</si>
  <si>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</si>
  <si>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</si>
  <si>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</si>
  <si>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</si>
  <si>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</si>
  <si>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</si>
  <si>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</si>
  <si>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</si>
  <si>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</si>
  <si>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</si>
  <si>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</si>
  <si>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</si>
  <si>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</si>
  <si>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</si>
  <si>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</si>
  <si>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</si>
  <si>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</si>
  <si>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</si>
  <si>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</si>
  <si>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小規模集合排水処理</t>
  </si>
  <si>
    <t>I2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</si>
  <si>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</si>
  <si>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</si>
  <si>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</si>
  <si>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</si>
  <si>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</si>
  <si>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</si>
  <si>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</si>
  <si>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</si>
  <si>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</si>
  <si>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</si>
  <si>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</si>
  <si>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</si>
  <si>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</si>
  <si>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</si>
  <si>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</si>
  <si>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phoneticPr fontId="4"/>
  </si>
  <si>
    <t>①②100%を下回り単年度収支が赤字であり、累積欠損金も増加した。一般会計から多額の繰入をしているが、経常費用を賄えていない状況にあり、より一層の経費削減、収入確保に努める必要がある。
③資金不足であり、接続率の向上や一般会計繰入金の繰入方法などを検討し、収入確保に努める。
⑤⑥100%を下回っており、使用料などの収入確保、費用削減等が必要であり、適正な事業運営に努めたい。
⑦⑧前年度に比較し数値が悪化している。今後も引き続き排水設備工事に対する補助金交付や広報掲載等を行い水洗化率向上に努める。</t>
    <rPh sb="22" eb="27">
      <t>ルイセキケッソンキン</t>
    </rPh>
    <rPh sb="28" eb="30">
      <t>ゾウカ</t>
    </rPh>
    <rPh sb="194" eb="197">
      <t>ゼンネンド</t>
    </rPh>
    <rPh sb="198" eb="200">
      <t>ヒカク</t>
    </rPh>
    <rPh sb="201" eb="203">
      <t>スウチ</t>
    </rPh>
    <rPh sb="204" eb="206">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</si>
</sst>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B7E-49A6-92FB-6506EF6964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B7E-49A6-92FB-6506EF6964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33.33</c:v>
                </c:pt>
                <c:pt idx="4">
                  <c:v>31.88</c:v>
                </c:pt>
              </c:numCache>
            </c:numRef>
          </c:val>
          <c:extLst>
            <c:ext xmlns:c16="http://schemas.microsoft.com/office/drawing/2014/chart" uri="{C3380CC4-5D6E-409C-BE32-E72D297353CC}">
              <c16:uniqueId val="{00000000-52ED-4632-B129-A3E0C5BA98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34.700000000000003</c:v>
                </c:pt>
                <c:pt idx="4">
                  <c:v>46.83</c:v>
                </c:pt>
              </c:numCache>
            </c:numRef>
          </c:val>
          <c:smooth val="0"/>
          <c:extLst>
            <c:ext xmlns:c16="http://schemas.microsoft.com/office/drawing/2014/chart" uri="{C3380CC4-5D6E-409C-BE32-E72D297353CC}">
              <c16:uniqueId val="{00000001-52ED-4632-B129-A3E0C5BA98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86.59</c:v>
                </c:pt>
                <c:pt idx="4">
                  <c:v>88.16</c:v>
                </c:pt>
              </c:numCache>
            </c:numRef>
          </c:val>
          <c:extLst>
            <c:ext xmlns:c16="http://schemas.microsoft.com/office/drawing/2014/chart" uri="{C3380CC4-5D6E-409C-BE32-E72D297353CC}">
              <c16:uniqueId val="{00000000-1766-46D7-ABE6-CC4EE3B3CA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90.58</c:v>
                </c:pt>
              </c:numCache>
            </c:numRef>
          </c:val>
          <c:smooth val="0"/>
          <c:extLst>
            <c:ext xmlns:c16="http://schemas.microsoft.com/office/drawing/2014/chart" uri="{C3380CC4-5D6E-409C-BE32-E72D297353CC}">
              <c16:uniqueId val="{00000001-1766-46D7-ABE6-CC4EE3B3CA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77.56</c:v>
                </c:pt>
                <c:pt idx="4">
                  <c:v>72.97</c:v>
                </c:pt>
              </c:numCache>
            </c:numRef>
          </c:val>
          <c:extLst>
            <c:ext xmlns:c16="http://schemas.microsoft.com/office/drawing/2014/chart" uri="{C3380CC4-5D6E-409C-BE32-E72D297353CC}">
              <c16:uniqueId val="{00000000-980C-404F-943E-91CE7F33A3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100.42</c:v>
                </c:pt>
                <c:pt idx="4">
                  <c:v>98.03</c:v>
                </c:pt>
              </c:numCache>
            </c:numRef>
          </c:val>
          <c:smooth val="0"/>
          <c:extLst>
            <c:ext xmlns:c16="http://schemas.microsoft.com/office/drawing/2014/chart" uri="{C3380CC4-5D6E-409C-BE32-E72D297353CC}">
              <c16:uniqueId val="{00000001-980C-404F-943E-91CE7F33A3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4.55</c:v>
                </c:pt>
                <c:pt idx="4">
                  <c:v>9.1</c:v>
                </c:pt>
              </c:numCache>
            </c:numRef>
          </c:val>
          <c:extLst>
            <c:ext xmlns:c16="http://schemas.microsoft.com/office/drawing/2014/chart" uri="{C3380CC4-5D6E-409C-BE32-E72D297353CC}">
              <c16:uniqueId val="{00000000-4D60-49E9-803C-BC547A53E06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29.28</c:v>
                </c:pt>
                <c:pt idx="4">
                  <c:v>32.380000000000003</c:v>
                </c:pt>
              </c:numCache>
            </c:numRef>
          </c:val>
          <c:smooth val="0"/>
          <c:extLst>
            <c:ext xmlns:c16="http://schemas.microsoft.com/office/drawing/2014/chart" uri="{C3380CC4-5D6E-409C-BE32-E72D297353CC}">
              <c16:uniqueId val="{00000001-4D60-49E9-803C-BC547A53E06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97C-45C8-A2C8-14E7299540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97C-45C8-A2C8-14E7299540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245.02</c:v>
                </c:pt>
                <c:pt idx="4">
                  <c:v>557.91999999999996</c:v>
                </c:pt>
              </c:numCache>
            </c:numRef>
          </c:val>
          <c:extLst>
            <c:ext xmlns:c16="http://schemas.microsoft.com/office/drawing/2014/chart" uri="{C3380CC4-5D6E-409C-BE32-E72D297353CC}">
              <c16:uniqueId val="{00000000-AF42-4965-857D-1AB52525BC0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762.05</c:v>
                </c:pt>
                <c:pt idx="4">
                  <c:v>755.68</c:v>
                </c:pt>
              </c:numCache>
            </c:numRef>
          </c:val>
          <c:smooth val="0"/>
          <c:extLst>
            <c:ext xmlns:c16="http://schemas.microsoft.com/office/drawing/2014/chart" uri="{C3380CC4-5D6E-409C-BE32-E72D297353CC}">
              <c16:uniqueId val="{00000001-AF42-4965-857D-1AB52525BC0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-13.39</c:v>
                </c:pt>
                <c:pt idx="4">
                  <c:v>-20.239999999999998</c:v>
                </c:pt>
              </c:numCache>
            </c:numRef>
          </c:val>
          <c:extLst>
            <c:ext xmlns:c16="http://schemas.microsoft.com/office/drawing/2014/chart" uri="{C3380CC4-5D6E-409C-BE32-E72D297353CC}">
              <c16:uniqueId val="{00000000-9CAF-4872-9931-7A5F5DCF29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92.61</c:v>
                </c:pt>
                <c:pt idx="4">
                  <c:v>91.41</c:v>
                </c:pt>
              </c:numCache>
            </c:numRef>
          </c:val>
          <c:smooth val="0"/>
          <c:extLst>
            <c:ext xmlns:c16="http://schemas.microsoft.com/office/drawing/2014/chart" uri="{C3380CC4-5D6E-409C-BE32-E72D297353CC}">
              <c16:uniqueId val="{00000001-9CAF-4872-9931-7A5F5DCF29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676.12</c:v>
                </c:pt>
                <c:pt idx="4">
                  <c:v>220.62</c:v>
                </c:pt>
              </c:numCache>
            </c:numRef>
          </c:val>
          <c:extLst>
            <c:ext xmlns:c16="http://schemas.microsoft.com/office/drawing/2014/chart" uri="{C3380CC4-5D6E-409C-BE32-E72D297353CC}">
              <c16:uniqueId val="{00000000-5F56-499A-AF78-897B75B715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1640.16</c:v>
                </c:pt>
                <c:pt idx="4">
                  <c:v>1521.05</c:v>
                </c:pt>
              </c:numCache>
            </c:numRef>
          </c:val>
          <c:smooth val="0"/>
          <c:extLst>
            <c:ext xmlns:c16="http://schemas.microsoft.com/office/drawing/2014/chart" uri="{C3380CC4-5D6E-409C-BE32-E72D297353CC}">
              <c16:uniqueId val="{00000001-5F56-499A-AF78-897B75B715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28.52</c:v>
                </c:pt>
                <c:pt idx="4">
                  <c:v>24.92</c:v>
                </c:pt>
              </c:numCache>
            </c:numRef>
          </c:val>
          <c:extLst>
            <c:ext xmlns:c16="http://schemas.microsoft.com/office/drawing/2014/chart" uri="{C3380CC4-5D6E-409C-BE32-E72D297353CC}">
              <c16:uniqueId val="{00000000-DAF0-48E9-9C08-45D1804E5D0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38.270000000000003</c:v>
                </c:pt>
                <c:pt idx="4">
                  <c:v>37.520000000000003</c:v>
                </c:pt>
              </c:numCache>
            </c:numRef>
          </c:val>
          <c:smooth val="0"/>
          <c:extLst>
            <c:ext xmlns:c16="http://schemas.microsoft.com/office/drawing/2014/chart" uri="{C3380CC4-5D6E-409C-BE32-E72D297353CC}">
              <c16:uniqueId val="{00000001-DAF0-48E9-9C08-45D1804E5D0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565.95000000000005</c:v>
                </c:pt>
                <c:pt idx="4">
                  <c:v>645.36</c:v>
                </c:pt>
              </c:numCache>
            </c:numRef>
          </c:val>
          <c:extLst>
            <c:ext xmlns:c16="http://schemas.microsoft.com/office/drawing/2014/chart" uri="{C3380CC4-5D6E-409C-BE32-E72D297353CC}">
              <c16:uniqueId val="{00000000-B14B-4A98-8AC7-672C2C8160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486.77</c:v>
                </c:pt>
                <c:pt idx="4">
                  <c:v>502.1</c:v>
                </c:pt>
              </c:numCache>
            </c:numRef>
          </c:val>
          <c:smooth val="0"/>
          <c:extLst>
            <c:ext xmlns:c16="http://schemas.microsoft.com/office/drawing/2014/chart" uri="{C3380CC4-5D6E-409C-BE32-E72D297353CC}">
              <c16:uniqueId val="{00000001-B14B-4A98-8AC7-672C2C8160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由利本荘市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小規模集合排水処理</v>
      </c>
      <c r="Q8" s="35"/>
      <c r="R8" s="35"/>
      <c r="S8" s="35"/>
      <c r="T8" s="35"/>
      <c r="U8" s="35"/>
      <c r="V8" s="35"/>
      <c r="W8" s="35" t="str">
        <f>データ!L6</f>
        <v>I2</v>
      </c>
      <c r="X8" s="35"/>
      <c r="Y8" s="35"/>
      <c r="Z8" s="35"/>
      <c r="AA8" s="35"/>
      <c r="AB8" s="35"/>
      <c r="AC8" s="35"/>
      <c r="AD8" s="36" t="str">
        <f>データ!$M$6</f>
        <v>自治体職員</v>
      </c>
      <c r="AE8" s="36"/>
      <c r="AF8" s="36"/>
      <c r="AG8" s="36"/>
      <c r="AH8" s="36"/>
      <c r="AI8" s="36"/>
      <c r="AJ8" s="36"/>
      <c r="AK8" s="3"/>
      <c r="AL8" s="37">
        <f>データ!S6</f>
        <v>73941</v>
      </c>
      <c r="AM8" s="37"/>
      <c r="AN8" s="37"/>
      <c r="AO8" s="37"/>
      <c r="AP8" s="37"/>
      <c r="AQ8" s="37"/>
      <c r="AR8" s="37"/>
      <c r="AS8" s="37"/>
      <c r="AT8" s="38">
        <f>データ!T6</f>
        <v>1209.5899999999999</v>
      </c>
      <c r="AU8" s="38"/>
      <c r="AV8" s="38"/>
      <c r="AW8" s="38"/>
      <c r="AX8" s="38"/>
      <c r="AY8" s="38"/>
      <c r="AZ8" s="38"/>
      <c r="BA8" s="38"/>
      <c r="BB8" s="38">
        <f>データ!U6</f>
        <v>61.13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50.46</v>
      </c>
      <c r="J10" s="38"/>
      <c r="K10" s="38"/>
      <c r="L10" s="38"/>
      <c r="M10" s="38"/>
      <c r="N10" s="38"/>
      <c r="O10" s="38"/>
      <c r="P10" s="38">
        <f>データ!P6</f>
        <v>0.1</v>
      </c>
      <c r="Q10" s="38"/>
      <c r="R10" s="38"/>
      <c r="S10" s="38"/>
      <c r="T10" s="38"/>
      <c r="U10" s="38"/>
      <c r="V10" s="38"/>
      <c r="W10" s="38">
        <f>データ!Q6</f>
        <v>100</v>
      </c>
      <c r="X10" s="38"/>
      <c r="Y10" s="38"/>
      <c r="Z10" s="38"/>
      <c r="AA10" s="38"/>
      <c r="AB10" s="38"/>
      <c r="AC10" s="38"/>
      <c r="AD10" s="37">
        <f>データ!R6</f>
        <v>3333</v>
      </c>
      <c r="AE10" s="37"/>
      <c r="AF10" s="37"/>
      <c r="AG10" s="37"/>
      <c r="AH10" s="37"/>
      <c r="AI10" s="37"/>
      <c r="AJ10" s="37"/>
      <c r="AK10" s="2"/>
      <c r="AL10" s="37">
        <f>データ!V6</f>
        <v>76</v>
      </c>
      <c r="AM10" s="37"/>
      <c r="AN10" s="37"/>
      <c r="AO10" s="37"/>
      <c r="AP10" s="37"/>
      <c r="AQ10" s="37"/>
      <c r="AR10" s="37"/>
      <c r="AS10" s="37"/>
      <c r="AT10" s="38">
        <f>データ!W6</f>
        <v>0.17</v>
      </c>
      <c r="AU10" s="38"/>
      <c r="AV10" s="38"/>
      <c r="AW10" s="38"/>
      <c r="AX10" s="38"/>
      <c r="AY10" s="38"/>
      <c r="AZ10" s="38"/>
      <c r="BA10" s="38"/>
      <c r="BB10" s="38">
        <f>データ!X6</f>
        <v>447.06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5cybiP4Bz3kcdRH2yKWV9RRnXe+AKBg1UIxRfWMiin+DFo8zEskneLa4QMviavSgTfVtK9LJ544QnyXCCXESsg==" saltValue="Ti+qQa4TfGZ+wNqXyXhz/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52108</v>
      </c>
      <c r="D6" s="19">
        <f t="shared" si="3"/>
        <v>46</v>
      </c>
      <c r="E6" s="19">
        <f t="shared" si="3"/>
        <v>17</v>
      </c>
      <c r="F6" s="19">
        <f t="shared" si="3"/>
        <v>9</v>
      </c>
      <c r="G6" s="19">
        <f t="shared" si="3"/>
        <v>0</v>
      </c>
      <c r="H6" s="19" t="str">
        <f t="shared" si="3"/>
        <v>秋田県　由利本荘市</v>
      </c>
      <c r="I6" s="19" t="str">
        <f t="shared" si="3"/>
        <v>法適用</v>
      </c>
      <c r="J6" s="19" t="str">
        <f t="shared" si="3"/>
        <v>下水道事業</v>
      </c>
      <c r="K6" s="19" t="str">
        <f t="shared" si="3"/>
        <v>小規模集合排水処理</v>
      </c>
      <c r="L6" s="19" t="str">
        <f t="shared" si="3"/>
        <v>I2</v>
      </c>
      <c r="M6" s="19" t="str">
        <f t="shared" si="3"/>
        <v>自治体職員</v>
      </c>
      <c r="N6" s="20" t="str">
        <f t="shared" si="3"/>
        <v>-</v>
      </c>
      <c r="O6" s="20">
        <f t="shared" si="3"/>
        <v>50.46</v>
      </c>
      <c r="P6" s="20">
        <f t="shared" si="3"/>
        <v>0.1</v>
      </c>
      <c r="Q6" s="20">
        <f t="shared" si="3"/>
        <v>100</v>
      </c>
      <c r="R6" s="20">
        <f t="shared" si="3"/>
        <v>3333</v>
      </c>
      <c r="S6" s="20">
        <f t="shared" si="3"/>
        <v>73941</v>
      </c>
      <c r="T6" s="20">
        <f t="shared" si="3"/>
        <v>1209.5899999999999</v>
      </c>
      <c r="U6" s="20">
        <f t="shared" si="3"/>
        <v>61.13</v>
      </c>
      <c r="V6" s="20">
        <f t="shared" si="3"/>
        <v>76</v>
      </c>
      <c r="W6" s="20">
        <f t="shared" si="3"/>
        <v>0.17</v>
      </c>
      <c r="X6" s="20">
        <f t="shared" si="3"/>
        <v>447.06</v>
      </c>
      <c r="Y6" s="21" t="str">
        <f>IF(Y7="",NA(),Y7)</f>
        <v>-</v>
      </c>
      <c r="Z6" s="21" t="str">
        <f t="shared" ref="Z6:AH6" si="4">IF(Z7="",NA(),Z7)</f>
        <v>-</v>
      </c>
      <c r="AA6" s="21" t="str">
        <f t="shared" si="4"/>
        <v>-</v>
      </c>
      <c r="AB6" s="21">
        <f t="shared" si="4"/>
        <v>77.56</v>
      </c>
      <c r="AC6" s="21">
        <f t="shared" si="4"/>
        <v>72.97</v>
      </c>
      <c r="AD6" s="21" t="str">
        <f t="shared" si="4"/>
        <v>-</v>
      </c>
      <c r="AE6" s="21" t="str">
        <f t="shared" si="4"/>
        <v>-</v>
      </c>
      <c r="AF6" s="21" t="str">
        <f t="shared" si="4"/>
        <v>-</v>
      </c>
      <c r="AG6" s="21">
        <f t="shared" si="4"/>
        <v>100.42</v>
      </c>
      <c r="AH6" s="21">
        <f t="shared" si="4"/>
        <v>98.03</v>
      </c>
      <c r="AI6" s="20" t="str">
        <f>IF(AI7="","",IF(AI7="-","【-】","【"&amp;SUBSTITUTE(TEXT(AI7,"#,##0.00"),"-","△")&amp;"】"))</f>
        <v>【98.12】</v>
      </c>
      <c r="AJ6" s="21" t="str">
        <f>IF(AJ7="",NA(),AJ7)</f>
        <v>-</v>
      </c>
      <c r="AK6" s="21" t="str">
        <f t="shared" ref="AK6:AS6" si="5">IF(AK7="",NA(),AK7)</f>
        <v>-</v>
      </c>
      <c r="AL6" s="21" t="str">
        <f t="shared" si="5"/>
        <v>-</v>
      </c>
      <c r="AM6" s="21">
        <f t="shared" si="5"/>
        <v>245.02</v>
      </c>
      <c r="AN6" s="21">
        <f t="shared" si="5"/>
        <v>557.91999999999996</v>
      </c>
      <c r="AO6" s="21" t="str">
        <f t="shared" si="5"/>
        <v>-</v>
      </c>
      <c r="AP6" s="21" t="str">
        <f t="shared" si="5"/>
        <v>-</v>
      </c>
      <c r="AQ6" s="21" t="str">
        <f t="shared" si="5"/>
        <v>-</v>
      </c>
      <c r="AR6" s="21">
        <f t="shared" si="5"/>
        <v>762.05</v>
      </c>
      <c r="AS6" s="21">
        <f t="shared" si="5"/>
        <v>755.68</v>
      </c>
      <c r="AT6" s="20" t="str">
        <f>IF(AT7="","",IF(AT7="-","【-】","【"&amp;SUBSTITUTE(TEXT(AT7,"#,##0.00"),"-","△")&amp;"】"))</f>
        <v>【736.54】</v>
      </c>
      <c r="AU6" s="21" t="str">
        <f>IF(AU7="",NA(),AU7)</f>
        <v>-</v>
      </c>
      <c r="AV6" s="21" t="str">
        <f t="shared" ref="AV6:BD6" si="6">IF(AV7="",NA(),AV7)</f>
        <v>-</v>
      </c>
      <c r="AW6" s="21" t="str">
        <f t="shared" si="6"/>
        <v>-</v>
      </c>
      <c r="AX6" s="21">
        <f t="shared" si="6"/>
        <v>-13.39</v>
      </c>
      <c r="AY6" s="21">
        <f t="shared" si="6"/>
        <v>-20.239999999999998</v>
      </c>
      <c r="AZ6" s="21" t="str">
        <f t="shared" si="6"/>
        <v>-</v>
      </c>
      <c r="BA6" s="21" t="str">
        <f t="shared" si="6"/>
        <v>-</v>
      </c>
      <c r="BB6" s="21" t="str">
        <f t="shared" si="6"/>
        <v>-</v>
      </c>
      <c r="BC6" s="21">
        <f t="shared" si="6"/>
        <v>92.61</v>
      </c>
      <c r="BD6" s="21">
        <f t="shared" si="6"/>
        <v>91.41</v>
      </c>
      <c r="BE6" s="20" t="str">
        <f>IF(BE7="","",IF(BE7="-","【-】","【"&amp;SUBSTITUTE(TEXT(BE7,"#,##0.00"),"-","△")&amp;"】"))</f>
        <v>【91.53】</v>
      </c>
      <c r="BF6" s="21" t="str">
        <f>IF(BF7="",NA(),BF7)</f>
        <v>-</v>
      </c>
      <c r="BG6" s="21" t="str">
        <f t="shared" ref="BG6:BO6" si="7">IF(BG7="",NA(),BG7)</f>
        <v>-</v>
      </c>
      <c r="BH6" s="21" t="str">
        <f t="shared" si="7"/>
        <v>-</v>
      </c>
      <c r="BI6" s="21">
        <f t="shared" si="7"/>
        <v>676.12</v>
      </c>
      <c r="BJ6" s="21">
        <f t="shared" si="7"/>
        <v>220.62</v>
      </c>
      <c r="BK6" s="21" t="str">
        <f t="shared" si="7"/>
        <v>-</v>
      </c>
      <c r="BL6" s="21" t="str">
        <f t="shared" si="7"/>
        <v>-</v>
      </c>
      <c r="BM6" s="21" t="str">
        <f t="shared" si="7"/>
        <v>-</v>
      </c>
      <c r="BN6" s="21">
        <f t="shared" si="7"/>
        <v>1640.16</v>
      </c>
      <c r="BO6" s="21">
        <f t="shared" si="7"/>
        <v>1521.05</v>
      </c>
      <c r="BP6" s="20" t="str">
        <f>IF(BP7="","",IF(BP7="-","【-】","【"&amp;SUBSTITUTE(TEXT(BP7,"#,##0.00"),"-","△")&amp;"】"))</f>
        <v>【1,522.01】</v>
      </c>
      <c r="BQ6" s="21" t="str">
        <f>IF(BQ7="",NA(),BQ7)</f>
        <v>-</v>
      </c>
      <c r="BR6" s="21" t="str">
        <f t="shared" ref="BR6:BZ6" si="8">IF(BR7="",NA(),BR7)</f>
        <v>-</v>
      </c>
      <c r="BS6" s="21" t="str">
        <f t="shared" si="8"/>
        <v>-</v>
      </c>
      <c r="BT6" s="21">
        <f t="shared" si="8"/>
        <v>28.52</v>
      </c>
      <c r="BU6" s="21">
        <f t="shared" si="8"/>
        <v>24.92</v>
      </c>
      <c r="BV6" s="21" t="str">
        <f t="shared" si="8"/>
        <v>-</v>
      </c>
      <c r="BW6" s="21" t="str">
        <f t="shared" si="8"/>
        <v>-</v>
      </c>
      <c r="BX6" s="21" t="str">
        <f t="shared" si="8"/>
        <v>-</v>
      </c>
      <c r="BY6" s="21">
        <f t="shared" si="8"/>
        <v>38.270000000000003</v>
      </c>
      <c r="BZ6" s="21">
        <f t="shared" si="8"/>
        <v>37.520000000000003</v>
      </c>
      <c r="CA6" s="20" t="str">
        <f>IF(CA7="","",IF(CA7="-","【-】","【"&amp;SUBSTITUTE(TEXT(CA7,"#,##0.00"),"-","△")&amp;"】"))</f>
        <v>【37.79】</v>
      </c>
      <c r="CB6" s="21" t="str">
        <f>IF(CB7="",NA(),CB7)</f>
        <v>-</v>
      </c>
      <c r="CC6" s="21" t="str">
        <f t="shared" ref="CC6:CK6" si="9">IF(CC7="",NA(),CC7)</f>
        <v>-</v>
      </c>
      <c r="CD6" s="21" t="str">
        <f t="shared" si="9"/>
        <v>-</v>
      </c>
      <c r="CE6" s="21">
        <f t="shared" si="9"/>
        <v>565.95000000000005</v>
      </c>
      <c r="CF6" s="21">
        <f t="shared" si="9"/>
        <v>645.36</v>
      </c>
      <c r="CG6" s="21" t="str">
        <f t="shared" si="9"/>
        <v>-</v>
      </c>
      <c r="CH6" s="21" t="str">
        <f t="shared" si="9"/>
        <v>-</v>
      </c>
      <c r="CI6" s="21" t="str">
        <f t="shared" si="9"/>
        <v>-</v>
      </c>
      <c r="CJ6" s="21">
        <f t="shared" si="9"/>
        <v>486.77</v>
      </c>
      <c r="CK6" s="21">
        <f t="shared" si="9"/>
        <v>502.1</v>
      </c>
      <c r="CL6" s="20" t="str">
        <f>IF(CL7="","",IF(CL7="-","【-】","【"&amp;SUBSTITUTE(TEXT(CL7,"#,##0.00"),"-","△")&amp;"】"))</f>
        <v>【497.52】</v>
      </c>
      <c r="CM6" s="21" t="str">
        <f>IF(CM7="",NA(),CM7)</f>
        <v>-</v>
      </c>
      <c r="CN6" s="21" t="str">
        <f t="shared" ref="CN6:CV6" si="10">IF(CN7="",NA(),CN7)</f>
        <v>-</v>
      </c>
      <c r="CO6" s="21" t="str">
        <f t="shared" si="10"/>
        <v>-</v>
      </c>
      <c r="CP6" s="21">
        <f t="shared" si="10"/>
        <v>33.33</v>
      </c>
      <c r="CQ6" s="21">
        <f t="shared" si="10"/>
        <v>31.88</v>
      </c>
      <c r="CR6" s="21" t="str">
        <f t="shared" si="10"/>
        <v>-</v>
      </c>
      <c r="CS6" s="21" t="str">
        <f t="shared" si="10"/>
        <v>-</v>
      </c>
      <c r="CT6" s="21" t="str">
        <f t="shared" si="10"/>
        <v>-</v>
      </c>
      <c r="CU6" s="21">
        <f t="shared" si="10"/>
        <v>34.700000000000003</v>
      </c>
      <c r="CV6" s="21">
        <f t="shared" si="10"/>
        <v>46.83</v>
      </c>
      <c r="CW6" s="20" t="str">
        <f>IF(CW7="","",IF(CW7="-","【-】","【"&amp;SUBSTITUTE(TEXT(CW7,"#,##0.00"),"-","△")&amp;"】"))</f>
        <v>【46.97】</v>
      </c>
      <c r="CX6" s="21" t="str">
        <f>IF(CX7="",NA(),CX7)</f>
        <v>-</v>
      </c>
      <c r="CY6" s="21" t="str">
        <f t="shared" ref="CY6:DG6" si="11">IF(CY7="",NA(),CY7)</f>
        <v>-</v>
      </c>
      <c r="CZ6" s="21" t="str">
        <f t="shared" si="11"/>
        <v>-</v>
      </c>
      <c r="DA6" s="21">
        <f t="shared" si="11"/>
        <v>86.59</v>
      </c>
      <c r="DB6" s="21">
        <f t="shared" si="11"/>
        <v>88.16</v>
      </c>
      <c r="DC6" s="21" t="str">
        <f t="shared" si="11"/>
        <v>-</v>
      </c>
      <c r="DD6" s="21" t="str">
        <f t="shared" si="11"/>
        <v>-</v>
      </c>
      <c r="DE6" s="21" t="str">
        <f t="shared" si="11"/>
        <v>-</v>
      </c>
      <c r="DF6" s="21">
        <f t="shared" si="11"/>
        <v>90.04</v>
      </c>
      <c r="DG6" s="21">
        <f t="shared" si="11"/>
        <v>90.58</v>
      </c>
      <c r="DH6" s="20" t="str">
        <f>IF(DH7="","",IF(DH7="-","【-】","【"&amp;SUBSTITUTE(TEXT(DH7,"#,##0.00"),"-","△")&amp;"】"))</f>
        <v>【90.42】</v>
      </c>
      <c r="DI6" s="21" t="str">
        <f>IF(DI7="",NA(),DI7)</f>
        <v>-</v>
      </c>
      <c r="DJ6" s="21" t="str">
        <f t="shared" ref="DJ6:DR6" si="12">IF(DJ7="",NA(),DJ7)</f>
        <v>-</v>
      </c>
      <c r="DK6" s="21" t="str">
        <f t="shared" si="12"/>
        <v>-</v>
      </c>
      <c r="DL6" s="21">
        <f t="shared" si="12"/>
        <v>4.55</v>
      </c>
      <c r="DM6" s="21">
        <f t="shared" si="12"/>
        <v>9.1</v>
      </c>
      <c r="DN6" s="21" t="str">
        <f t="shared" si="12"/>
        <v>-</v>
      </c>
      <c r="DO6" s="21" t="str">
        <f t="shared" si="12"/>
        <v>-</v>
      </c>
      <c r="DP6" s="21" t="str">
        <f t="shared" si="12"/>
        <v>-</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【0.00】</v>
      </c>
    </row>
    <row r="7" spans="1:148" s="22" customFormat="1" x14ac:dyDescent="0.15">
      <c r="A7" s="14"/>
      <c r="B7" s="23">
        <v>2021</v>
      </c>
      <c r="C7" s="23">
        <v>52108</v>
      </c>
      <c r="D7" s="23">
        <v>46</v>
      </c>
      <c r="E7" s="23">
        <v>17</v>
      </c>
      <c r="F7" s="23">
        <v>9</v>
      </c>
      <c r="G7" s="23">
        <v>0</v>
      </c>
      <c r="H7" s="23" t="s">
        <v>96</v>
      </c>
      <c r="I7" s="23" t="s">
        <v>97</v>
      </c>
      <c r="J7" s="23" t="s">
        <v>98</v>
      </c>
      <c r="K7" s="23" t="s">
        <v>99</v>
      </c>
      <c r="L7" s="23" t="s">
        <v>100</v>
      </c>
      <c r="M7" s="23" t="s">
        <v>101</v>
      </c>
      <c r="N7" s="24" t="s">
        <v>102</v>
      </c>
      <c r="O7" s="24">
        <v>50.46</v>
      </c>
      <c r="P7" s="24">
        <v>0.1</v>
      </c>
      <c r="Q7" s="24">
        <v>100</v>
      </c>
      <c r="R7" s="24">
        <v>3333</v>
      </c>
      <c r="S7" s="24">
        <v>73941</v>
      </c>
      <c r="T7" s="24">
        <v>1209.5899999999999</v>
      </c>
      <c r="U7" s="24">
        <v>61.13</v>
      </c>
      <c r="V7" s="24">
        <v>76</v>
      </c>
      <c r="W7" s="24">
        <v>0.17</v>
      </c>
      <c r="X7" s="24">
        <v>447.06</v>
      </c>
      <c r="Y7" s="24" t="s">
        <v>102</v>
      </c>
      <c r="Z7" s="24" t="s">
        <v>102</v>
      </c>
      <c r="AA7" s="24" t="s">
        <v>102</v>
      </c>
      <c r="AB7" s="24">
        <v>77.56</v>
      </c>
      <c r="AC7" s="24">
        <v>72.97</v>
      </c>
      <c r="AD7" s="24" t="s">
        <v>102</v>
      </c>
      <c r="AE7" s="24" t="s">
        <v>102</v>
      </c>
      <c r="AF7" s="24" t="s">
        <v>102</v>
      </c>
      <c r="AG7" s="24">
        <v>100.42</v>
      </c>
      <c r="AH7" s="24">
        <v>98.03</v>
      </c>
      <c r="AI7" s="24">
        <v>98.12</v>
      </c>
      <c r="AJ7" s="24" t="s">
        <v>102</v>
      </c>
      <c r="AK7" s="24" t="s">
        <v>102</v>
      </c>
      <c r="AL7" s="24" t="s">
        <v>102</v>
      </c>
      <c r="AM7" s="24">
        <v>245.02</v>
      </c>
      <c r="AN7" s="24">
        <v>557.91999999999996</v>
      </c>
      <c r="AO7" s="24" t="s">
        <v>102</v>
      </c>
      <c r="AP7" s="24" t="s">
        <v>102</v>
      </c>
      <c r="AQ7" s="24" t="s">
        <v>102</v>
      </c>
      <c r="AR7" s="24">
        <v>762.05</v>
      </c>
      <c r="AS7" s="24">
        <v>755.68</v>
      </c>
      <c r="AT7" s="24">
        <v>736.54</v>
      </c>
      <c r="AU7" s="24" t="s">
        <v>102</v>
      </c>
      <c r="AV7" s="24" t="s">
        <v>102</v>
      </c>
      <c r="AW7" s="24" t="s">
        <v>102</v>
      </c>
      <c r="AX7" s="24">
        <v>-13.39</v>
      </c>
      <c r="AY7" s="24">
        <v>-20.239999999999998</v>
      </c>
      <c r="AZ7" s="24" t="s">
        <v>102</v>
      </c>
      <c r="BA7" s="24" t="s">
        <v>102</v>
      </c>
      <c r="BB7" s="24" t="s">
        <v>102</v>
      </c>
      <c r="BC7" s="24">
        <v>92.61</v>
      </c>
      <c r="BD7" s="24">
        <v>91.41</v>
      </c>
      <c r="BE7" s="24">
        <v>91.53</v>
      </c>
      <c r="BF7" s="24" t="s">
        <v>102</v>
      </c>
      <c r="BG7" s="24" t="s">
        <v>102</v>
      </c>
      <c r="BH7" s="24" t="s">
        <v>102</v>
      </c>
      <c r="BI7" s="24">
        <v>676.12</v>
      </c>
      <c r="BJ7" s="24">
        <v>220.62</v>
      </c>
      <c r="BK7" s="24" t="s">
        <v>102</v>
      </c>
      <c r="BL7" s="24" t="s">
        <v>102</v>
      </c>
      <c r="BM7" s="24" t="s">
        <v>102</v>
      </c>
      <c r="BN7" s="24">
        <v>1640.16</v>
      </c>
      <c r="BO7" s="24">
        <v>1521.05</v>
      </c>
      <c r="BP7" s="24">
        <v>1522.01</v>
      </c>
      <c r="BQ7" s="24" t="s">
        <v>102</v>
      </c>
      <c r="BR7" s="24" t="s">
        <v>102</v>
      </c>
      <c r="BS7" s="24" t="s">
        <v>102</v>
      </c>
      <c r="BT7" s="24">
        <v>28.52</v>
      </c>
      <c r="BU7" s="24">
        <v>24.92</v>
      </c>
      <c r="BV7" s="24" t="s">
        <v>102</v>
      </c>
      <c r="BW7" s="24" t="s">
        <v>102</v>
      </c>
      <c r="BX7" s="24" t="s">
        <v>102</v>
      </c>
      <c r="BY7" s="24">
        <v>38.270000000000003</v>
      </c>
      <c r="BZ7" s="24">
        <v>37.520000000000003</v>
      </c>
      <c r="CA7" s="24">
        <v>37.79</v>
      </c>
      <c r="CB7" s="24" t="s">
        <v>102</v>
      </c>
      <c r="CC7" s="24" t="s">
        <v>102</v>
      </c>
      <c r="CD7" s="24" t="s">
        <v>102</v>
      </c>
      <c r="CE7" s="24">
        <v>565.95000000000005</v>
      </c>
      <c r="CF7" s="24">
        <v>645.36</v>
      </c>
      <c r="CG7" s="24" t="s">
        <v>102</v>
      </c>
      <c r="CH7" s="24" t="s">
        <v>102</v>
      </c>
      <c r="CI7" s="24" t="s">
        <v>102</v>
      </c>
      <c r="CJ7" s="24">
        <v>486.77</v>
      </c>
      <c r="CK7" s="24">
        <v>502.1</v>
      </c>
      <c r="CL7" s="24">
        <v>497.52</v>
      </c>
      <c r="CM7" s="24" t="s">
        <v>102</v>
      </c>
      <c r="CN7" s="24" t="s">
        <v>102</v>
      </c>
      <c r="CO7" s="24" t="s">
        <v>102</v>
      </c>
      <c r="CP7" s="24">
        <v>33.33</v>
      </c>
      <c r="CQ7" s="24">
        <v>31.88</v>
      </c>
      <c r="CR7" s="24" t="s">
        <v>102</v>
      </c>
      <c r="CS7" s="24" t="s">
        <v>102</v>
      </c>
      <c r="CT7" s="24" t="s">
        <v>102</v>
      </c>
      <c r="CU7" s="24">
        <v>34.700000000000003</v>
      </c>
      <c r="CV7" s="24">
        <v>46.83</v>
      </c>
      <c r="CW7" s="24">
        <v>46.97</v>
      </c>
      <c r="CX7" s="24" t="s">
        <v>102</v>
      </c>
      <c r="CY7" s="24" t="s">
        <v>102</v>
      </c>
      <c r="CZ7" s="24" t="s">
        <v>102</v>
      </c>
      <c r="DA7" s="24">
        <v>86.59</v>
      </c>
      <c r="DB7" s="24">
        <v>88.16</v>
      </c>
      <c r="DC7" s="24" t="s">
        <v>102</v>
      </c>
      <c r="DD7" s="24" t="s">
        <v>102</v>
      </c>
      <c r="DE7" s="24" t="s">
        <v>102</v>
      </c>
      <c r="DF7" s="24">
        <v>90.04</v>
      </c>
      <c r="DG7" s="24">
        <v>90.58</v>
      </c>
      <c r="DH7" s="24">
        <v>90.42</v>
      </c>
      <c r="DI7" s="24" t="s">
        <v>102</v>
      </c>
      <c r="DJ7" s="24" t="s">
        <v>102</v>
      </c>
      <c r="DK7" s="24" t="s">
        <v>102</v>
      </c>
      <c r="DL7" s="24">
        <v>4.55</v>
      </c>
      <c r="DM7" s="24">
        <v>9.1</v>
      </c>
      <c r="DN7" s="24" t="s">
        <v>102</v>
      </c>
      <c r="DO7" s="24" t="s">
        <v>102</v>
      </c>
      <c r="DP7" s="24" t="s">
        <v>102</v>
      </c>
      <c r="DQ7" s="24">
        <v>29.28</v>
      </c>
      <c r="DR7" s="24">
        <v>32.380000000000003</v>
      </c>
      <c r="DS7" s="24">
        <v>31.92</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2022-12-01T01:39:39Z</dcterms:created>
  <dcterms:modified xsi:type="dcterms:W3CDTF">2023-01-15T07:30:07Z</dcterms:modified>
  <cp:category/>
</cp:coreProperties>
</file>