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C:\Users\0000001234\Downloads\【経営比較分析表】2021_052108_46_1718\"/>
    </mc:Choice>
  </mc:AlternateContent>
  <xr:revisionPtr revIDLastSave="0" documentId="13_ncr:1_{D75B94AA-5272-4E80-9D9E-CC4F810D5568}" xr6:coauthVersionLast="36" xr6:coauthVersionMax="36" xr10:uidLastSave="{00000000-0000-0000-0000-000000000000}"/>
  <workbookProtection workbookAlgorithmName="SHA-512" workbookHashValue="9EE+bMyBIk0wj20MNZX3i0W5bfKW2efZ5MBQe53tBfhiLWENFO257oJhRhqLX2vIrlbh2EKk/9e5EXKx8UQ8Kg==" workbookSaltValue="rYIaAHyNScbTNJwNwxWIq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G85" i="4"/>
  <c r="F85" i="4"/>
  <c r="AT10" i="4"/>
  <c r="AL10" i="4"/>
  <c r="I10" i="4"/>
  <c r="B10" i="4"/>
  <c r="AL8" i="4"/>
  <c r="P8"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<sst xmlns="http://schemas.openxmlformats.org/spreadsheetml/2006/main" count="297" uniqueCount="117">
  <si>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</si>
  <si>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</si>
  <si>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</si>
  <si>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</si>
  <si>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</si>
  <si>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</si>
  <si>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</si>
  <si>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</si>
  <si>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</si>
  <si>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</si>
  <si>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</si>
  <si>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</si>
  <si>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</si>
  <si>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</si>
  <si>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</si>
  <si>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</si>
  <si>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</si>
  <si>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</si>
  <si>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</si>
  <si>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</si>
  <si>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</si>
  <si>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</si>
  <si>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</si>
  <si>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</si>
  <si>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</si>
  <si>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</si>
  <si>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</si>
  <si>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</si>
  <si>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</si>
  <si>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</si>
  <si>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</si>
  <si>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</si>
  <si>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</si>
  <si>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</si>
  <si>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</si>
  <si>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</si>
  <si>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</si>
  <si>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</si>
  <si>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</si>
  <si>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</si>
  <si>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</si>
  <si>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</si>
  <si>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</si>
  <si>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</si>
  <si>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</si>
  <si>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</si>
  <si>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</si>
  <si>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</si>
  <si>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</si>
  <si>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</si>
  <si>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</si>
  <si>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</si>
  <si>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</si>
  <si>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</si>
  <si>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</si>
  <si>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</si>
  <si>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</si>
  <si>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</si>
  <si>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</si>
  <si>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</si>
  <si>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</si>
  <si>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</si>
  <si>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</si>
  <si>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</si>
  <si>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</si>
  <si>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</si>
  <si>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</si>
  <si>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</si>
  <si>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</si>
  <si>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</si>
  <si>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</si>
  <si>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</si>
  <si>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</si>
  <si>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</si>
  <si>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</si>
  <si>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</si>
  <si>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</si>
  <si>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</si>
  <si>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</si>
  <si>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</si>
  <si>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</si>
  <si>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</si>
  <si>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</si>
  <si>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</si>
  <si>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</si>
  <si>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</si>
  <si>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</si>
  <si>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</si>
  <si>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</si>
  <si>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</si>
  <si>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</si>
  <si>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</si>
  <si>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</si>
  <si>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</si>
  <si>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</si>
  <si>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</si>
  <si>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法適用</t>
  </si>
  <si>
    <t>下水道事業</t>
  </si>
  <si>
    <t>公共下水道</t>
  </si>
  <si>
    <t>Cc1</t>
  </si>
  <si>
    <t>自治体職員 学術・研究機関出身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</si>
  <si>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</si>
  <si>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</si>
  <si>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</si>
  <si>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</si>
  <si>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</si>
  <si>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</si>
  <si>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</si>
  <si>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</si>
  <si>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</si>
  <si>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</si>
  <si>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</si>
  <si>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</si>
  <si>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</si>
  <si>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将来の改築等を見据え財源を確保しつつ、投資計画に沿った更新を行う必要がある。</t>
  </si>
  <si>
    <t>　施設の老朽化に伴う更新事業、処理区の統合・接続に係る整備などの投資財源計画のすりあわせを十分に行い、健全かつ効率的な経営を維持しつつ、計画的な投資を行う必要がある。</t>
  </si>
  <si>
    <t>①100%を下回っており単年度収支が赤字である。一般会計から多額の繰入をしているが、経常費用を賄えていない状況にあり、より一層の経費削減、収入確保に努める必要がある。
②累積欠損金は生じていない。
③建設改良費に充てた企業債の償還を使用料収入等では賄えていない状況である。引き続き、接続率を向上させるなど収入を確保するための経営が必要である。
④全国・類似団体平均に比べて低い水準にあるが、今後、設備の更新・整備が必要であり、計画的な更新を行うため、増加が予想される。
⑤⑥100%を下回っており、使用料収入の確保、費用削減等が必要であり、適正な事業運営に努めたい。
⑦類似団体よりも低い状況である。これは、本荘処理区の普及率が低いことから、処理場の施設利用率が低くなっている。今後、処理区の統合・接続により施設利用率は増加する見込みである。
⑧排水設備工事に対する補助金交付などを引き続き実施し、水洗化率向上に努める。</t>
    <rPh sb="86" eb="88">
      <t>ルイセキ</t>
    </rPh>
    <rPh sb="88" eb="91">
      <t>ケッソンキン</t>
    </rPh>
    <rPh sb="92" eb="93">
      <t>ショウ</t>
    </rPh>
    <rPh sb="176" eb="178">
      <t>ゼンコク</t>
    </rPh>
    <rPh sb="179" eb="183">
      <t>ルイジダンタイ</t>
    </rPh>
    <rPh sb="183" eb="185">
      <t>ヘイキン</t>
    </rPh>
    <rPh sb="186" eb="187">
      <t>クラ</t>
    </rPh>
    <rPh sb="189" eb="190">
      <t>ヒク</t>
    </rPh>
    <rPh sb="191" eb="193">
      <t>スイジュン</t>
    </rPh>
    <rPh sb="198" eb="200">
      <t>コンゴ</t>
    </rPh>
    <rPh sb="201" eb="203">
      <t>セツビ</t>
    </rPh>
    <rPh sb="204" eb="206">
      <t>コウシン</t>
    </rPh>
    <rPh sb="207" eb="209">
      <t>セイビ</t>
    </rPh>
    <rPh sb="210" eb="212">
      <t>ヒツヨウ</t>
    </rPh>
    <rPh sb="216" eb="218">
      <t>ケイカク</t>
    </rPh>
    <rPh sb="218" eb="219">
      <t>テキ</t>
    </rPh>
    <rPh sb="220" eb="222">
      <t>コウシン</t>
    </rPh>
    <rPh sb="223" eb="224">
      <t>オコナ</t>
    </rPh>
    <rPh sb="228" eb="230">
      <t>ゾウカ</t>
    </rPh>
    <rPh sb="231" eb="233">
      <t>ヨソウ</t>
    </rPh>
    <rPh sb="246" eb="248">
      <t>シタマワ</t>
    </rPh>
    <rPh sb="256" eb="258">
      <t>シュウニュウ</t>
    </rPh>
    <rPh sb="268" eb="270">
      <t>ヒツヨウ</t>
    </rPh>
    <rPh sb="397" eb="398">
      <t>ヒ</t>
    </rPh>
    <rPh sb="399" eb="400">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</si>
</sst>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7.0000000000000007E-2</c:v>
                </c:pt>
              </c:numCache>
            </c:numRef>
          </c:val>
          <c:extLst>
            <c:ext xmlns:c16="http://schemas.microsoft.com/office/drawing/2014/chart" uri="{C3380CC4-5D6E-409C-BE32-E72D297353CC}">
              <c16:uniqueId val="{00000000-1BB8-4897-ADD6-8989E8276A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0.15</c:v>
                </c:pt>
              </c:numCache>
            </c:numRef>
          </c:val>
          <c:smooth val="0"/>
          <c:extLst>
            <c:ext xmlns:c16="http://schemas.microsoft.com/office/drawing/2014/chart" uri="{C3380CC4-5D6E-409C-BE32-E72D297353CC}">
              <c16:uniqueId val="{00000001-1BB8-4897-ADD6-8989E8276A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45.01</c:v>
                </c:pt>
                <c:pt idx="4">
                  <c:v>45.56</c:v>
                </c:pt>
              </c:numCache>
            </c:numRef>
          </c:val>
          <c:extLst>
            <c:ext xmlns:c16="http://schemas.microsoft.com/office/drawing/2014/chart" uri="{C3380CC4-5D6E-409C-BE32-E72D297353CC}">
              <c16:uniqueId val="{00000000-12FE-44D5-B7AC-A1B578B7FE9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56.43</c:v>
                </c:pt>
              </c:numCache>
            </c:numRef>
          </c:val>
          <c:smooth val="0"/>
          <c:extLst>
            <c:ext xmlns:c16="http://schemas.microsoft.com/office/drawing/2014/chart" uri="{C3380CC4-5D6E-409C-BE32-E72D297353CC}">
              <c16:uniqueId val="{00000001-12FE-44D5-B7AC-A1B578B7FE9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91.12</c:v>
                </c:pt>
                <c:pt idx="4">
                  <c:v>95.84</c:v>
                </c:pt>
              </c:numCache>
            </c:numRef>
          </c:val>
          <c:extLst>
            <c:ext xmlns:c16="http://schemas.microsoft.com/office/drawing/2014/chart" uri="{C3380CC4-5D6E-409C-BE32-E72D297353CC}">
              <c16:uniqueId val="{00000000-2271-42A2-AD5F-6F7F9B11D8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91.07</c:v>
                </c:pt>
              </c:numCache>
            </c:numRef>
          </c:val>
          <c:smooth val="0"/>
          <c:extLst>
            <c:ext xmlns:c16="http://schemas.microsoft.com/office/drawing/2014/chart" uri="{C3380CC4-5D6E-409C-BE32-E72D297353CC}">
              <c16:uniqueId val="{00000001-2271-42A2-AD5F-6F7F9B11D8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102.09</c:v>
                </c:pt>
                <c:pt idx="4">
                  <c:v>99.79</c:v>
                </c:pt>
              </c:numCache>
            </c:numRef>
          </c:val>
          <c:extLst>
            <c:ext xmlns:c16="http://schemas.microsoft.com/office/drawing/2014/chart" uri="{C3380CC4-5D6E-409C-BE32-E72D297353CC}">
              <c16:uniqueId val="{00000000-F159-47A9-B011-89E04DA337A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106.22</c:v>
                </c:pt>
              </c:numCache>
            </c:numRef>
          </c:val>
          <c:smooth val="0"/>
          <c:extLst>
            <c:ext xmlns:c16="http://schemas.microsoft.com/office/drawing/2014/chart" uri="{C3380CC4-5D6E-409C-BE32-E72D297353CC}">
              <c16:uniqueId val="{00000001-F159-47A9-B011-89E04DA337A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3.35</c:v>
                </c:pt>
                <c:pt idx="4">
                  <c:v>6.48</c:v>
                </c:pt>
              </c:numCache>
            </c:numRef>
          </c:val>
          <c:extLst>
            <c:ext xmlns:c16="http://schemas.microsoft.com/office/drawing/2014/chart" uri="{C3380CC4-5D6E-409C-BE32-E72D297353CC}">
              <c16:uniqueId val="{00000000-F7BA-4CA2-B0D0-D216D47FB9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23.54</c:v>
                </c:pt>
              </c:numCache>
            </c:numRef>
          </c:val>
          <c:smooth val="0"/>
          <c:extLst>
            <c:ext xmlns:c16="http://schemas.microsoft.com/office/drawing/2014/chart" uri="{C3380CC4-5D6E-409C-BE32-E72D297353CC}">
              <c16:uniqueId val="{00000001-F7BA-4CA2-B0D0-D216D47FB9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175-46A9-B029-6BBB36559A4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1.5</c:v>
                </c:pt>
              </c:numCache>
            </c:numRef>
          </c:val>
          <c:smooth val="0"/>
          <c:extLst>
            <c:ext xmlns:c16="http://schemas.microsoft.com/office/drawing/2014/chart" uri="{C3380CC4-5D6E-409C-BE32-E72D297353CC}">
              <c16:uniqueId val="{00000001-6175-46A9-B029-6BBB36559A4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109-4AF5-9895-2A8AE2B0CA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18.010000000000002</c:v>
                </c:pt>
              </c:numCache>
            </c:numRef>
          </c:val>
          <c:smooth val="0"/>
          <c:extLst>
            <c:ext xmlns:c16="http://schemas.microsoft.com/office/drawing/2014/chart" uri="{C3380CC4-5D6E-409C-BE32-E72D297353CC}">
              <c16:uniqueId val="{00000001-6109-4AF5-9895-2A8AE2B0CA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17.8</c:v>
                </c:pt>
                <c:pt idx="4">
                  <c:v>32.89</c:v>
                </c:pt>
              </c:numCache>
            </c:numRef>
          </c:val>
          <c:extLst>
            <c:ext xmlns:c16="http://schemas.microsoft.com/office/drawing/2014/chart" uri="{C3380CC4-5D6E-409C-BE32-E72D297353CC}">
              <c16:uniqueId val="{00000000-1E31-4EFA-AC26-07FF1D1663A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59.4</c:v>
                </c:pt>
              </c:numCache>
            </c:numRef>
          </c:val>
          <c:smooth val="0"/>
          <c:extLst>
            <c:ext xmlns:c16="http://schemas.microsoft.com/office/drawing/2014/chart" uri="{C3380CC4-5D6E-409C-BE32-E72D297353CC}">
              <c16:uniqueId val="{00000001-1E31-4EFA-AC26-07FF1D1663A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368.68</c:v>
                </c:pt>
                <c:pt idx="4">
                  <c:v>257.45999999999998</c:v>
                </c:pt>
              </c:numCache>
            </c:numRef>
          </c:val>
          <c:extLst>
            <c:ext xmlns:c16="http://schemas.microsoft.com/office/drawing/2014/chart" uri="{C3380CC4-5D6E-409C-BE32-E72D297353CC}">
              <c16:uniqueId val="{00000000-C02F-4736-BA25-50CDB72F068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747.84</c:v>
                </c:pt>
              </c:numCache>
            </c:numRef>
          </c:val>
          <c:smooth val="0"/>
          <c:extLst>
            <c:ext xmlns:c16="http://schemas.microsoft.com/office/drawing/2014/chart" uri="{C3380CC4-5D6E-409C-BE32-E72D297353CC}">
              <c16:uniqueId val="{00000001-C02F-4736-BA25-50CDB72F068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94.04</c:v>
                </c:pt>
                <c:pt idx="4">
                  <c:v>98.98</c:v>
                </c:pt>
              </c:numCache>
            </c:numRef>
          </c:val>
          <c:extLst>
            <c:ext xmlns:c16="http://schemas.microsoft.com/office/drawing/2014/chart" uri="{C3380CC4-5D6E-409C-BE32-E72D297353CC}">
              <c16:uniqueId val="{00000000-BA16-42BB-BFA7-7EF0D97554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90.17</c:v>
                </c:pt>
              </c:numCache>
            </c:numRef>
          </c:val>
          <c:smooth val="0"/>
          <c:extLst>
            <c:ext xmlns:c16="http://schemas.microsoft.com/office/drawing/2014/chart" uri="{C3380CC4-5D6E-409C-BE32-E72D297353CC}">
              <c16:uniqueId val="{00000001-BA16-42BB-BFA7-7EF0D97554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177.18</c:v>
                </c:pt>
                <c:pt idx="4">
                  <c:v>168.57</c:v>
                </c:pt>
              </c:numCache>
            </c:numRef>
          </c:val>
          <c:extLst>
            <c:ext xmlns:c16="http://schemas.microsoft.com/office/drawing/2014/chart" uri="{C3380CC4-5D6E-409C-BE32-E72D297353CC}">
              <c16:uniqueId val="{00000000-2318-4032-A965-26732AF769F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173.17</c:v>
                </c:pt>
              </c:numCache>
            </c:numRef>
          </c:val>
          <c:smooth val="0"/>
          <c:extLst>
            <c:ext xmlns:c16="http://schemas.microsoft.com/office/drawing/2014/chart" uri="{C3380CC4-5D6E-409C-BE32-E72D297353CC}">
              <c16:uniqueId val="{00000001-2318-4032-A965-26732AF769F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N9" sqref="BN9:BY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秋田県　由利本荘市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Cc1</v>
      </c>
      <c r="X8" s="66"/>
      <c r="Y8" s="66"/>
      <c r="Z8" s="66"/>
      <c r="AA8" s="66"/>
      <c r="AB8" s="66"/>
      <c r="AC8" s="66"/>
      <c r="AD8" s="67" t="str">
        <f>データ!$M$6</f>
        <v>自治体職員 学術・研究機関出身</v>
      </c>
      <c r="AE8" s="67"/>
      <c r="AF8" s="67"/>
      <c r="AG8" s="67"/>
      <c r="AH8" s="67"/>
      <c r="AI8" s="67"/>
      <c r="AJ8" s="67"/>
      <c r="AK8" s="3"/>
      <c r="AL8" s="55">
        <f>データ!S6</f>
        <v>73941</v>
      </c>
      <c r="AM8" s="55"/>
      <c r="AN8" s="55"/>
      <c r="AO8" s="55"/>
      <c r="AP8" s="55"/>
      <c r="AQ8" s="55"/>
      <c r="AR8" s="55"/>
      <c r="AS8" s="55"/>
      <c r="AT8" s="54">
        <f>データ!T6</f>
        <v>1209.5899999999999</v>
      </c>
      <c r="AU8" s="54"/>
      <c r="AV8" s="54"/>
      <c r="AW8" s="54"/>
      <c r="AX8" s="54"/>
      <c r="AY8" s="54"/>
      <c r="AZ8" s="54"/>
      <c r="BA8" s="54"/>
      <c r="BB8" s="54">
        <f>データ!U6</f>
        <v>61.13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45.04</v>
      </c>
      <c r="J10" s="54"/>
      <c r="K10" s="54"/>
      <c r="L10" s="54"/>
      <c r="M10" s="54"/>
      <c r="N10" s="54"/>
      <c r="O10" s="54"/>
      <c r="P10" s="54">
        <f>データ!P6</f>
        <v>30.68</v>
      </c>
      <c r="Q10" s="54"/>
      <c r="R10" s="54"/>
      <c r="S10" s="54"/>
      <c r="T10" s="54"/>
      <c r="U10" s="54"/>
      <c r="V10" s="54"/>
      <c r="W10" s="54">
        <f>データ!Q6</f>
        <v>92.48</v>
      </c>
      <c r="X10" s="54"/>
      <c r="Y10" s="54"/>
      <c r="Z10" s="54"/>
      <c r="AA10" s="54"/>
      <c r="AB10" s="54"/>
      <c r="AC10" s="54"/>
      <c r="AD10" s="55">
        <f>データ!R6</f>
        <v>3333</v>
      </c>
      <c r="AE10" s="55"/>
      <c r="AF10" s="55"/>
      <c r="AG10" s="55"/>
      <c r="AH10" s="55"/>
      <c r="AI10" s="55"/>
      <c r="AJ10" s="55"/>
      <c r="AK10" s="2"/>
      <c r="AL10" s="55">
        <f>データ!V6</f>
        <v>22562</v>
      </c>
      <c r="AM10" s="55"/>
      <c r="AN10" s="55"/>
      <c r="AO10" s="55"/>
      <c r="AP10" s="55"/>
      <c r="AQ10" s="55"/>
      <c r="AR10" s="55"/>
      <c r="AS10" s="55"/>
      <c r="AT10" s="54">
        <f>データ!W6</f>
        <v>8.24</v>
      </c>
      <c r="AU10" s="54"/>
      <c r="AV10" s="54"/>
      <c r="AW10" s="54"/>
      <c r="AX10" s="54"/>
      <c r="AY10" s="54"/>
      <c r="AZ10" s="54"/>
      <c r="BA10" s="54"/>
      <c r="BB10" s="54">
        <f>データ!X6</f>
        <v>2738.11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FsvstlNHz1SuPGzufhLjPkLEfIIJku+3GvWrZ68Mk/n0HilyVVor9v+55A6ehdslXRoujdov1MtI+ue80Pm4GQ==" saltValue="EVZWpOJjfrnO9ZyWZ1X2o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52108</v>
      </c>
      <c r="D6" s="19">
        <f t="shared" si="3"/>
        <v>46</v>
      </c>
      <c r="E6" s="19">
        <f t="shared" si="3"/>
        <v>17</v>
      </c>
      <c r="F6" s="19">
        <f t="shared" si="3"/>
        <v>1</v>
      </c>
      <c r="G6" s="19">
        <f t="shared" si="3"/>
        <v>0</v>
      </c>
      <c r="H6" s="19" t="str">
        <f t="shared" si="3"/>
        <v>秋田県　由利本荘市</v>
      </c>
      <c r="I6" s="19" t="str">
        <f t="shared" si="3"/>
        <v>法適用</v>
      </c>
      <c r="J6" s="19" t="str">
        <f t="shared" si="3"/>
        <v>下水道事業</v>
      </c>
      <c r="K6" s="19" t="str">
        <f t="shared" si="3"/>
        <v>公共下水道</v>
      </c>
      <c r="L6" s="19" t="str">
        <f t="shared" si="3"/>
        <v>Cc1</v>
      </c>
      <c r="M6" s="19" t="str">
        <f t="shared" si="3"/>
        <v>自治体職員 学術・研究機関出身</v>
      </c>
      <c r="N6" s="20" t="str">
        <f t="shared" si="3"/>
        <v>-</v>
      </c>
      <c r="O6" s="20">
        <f t="shared" si="3"/>
        <v>45.04</v>
      </c>
      <c r="P6" s="20">
        <f t="shared" si="3"/>
        <v>30.68</v>
      </c>
      <c r="Q6" s="20">
        <f t="shared" si="3"/>
        <v>92.48</v>
      </c>
      <c r="R6" s="20">
        <f t="shared" si="3"/>
        <v>3333</v>
      </c>
      <c r="S6" s="20">
        <f t="shared" si="3"/>
        <v>73941</v>
      </c>
      <c r="T6" s="20">
        <f t="shared" si="3"/>
        <v>1209.5899999999999</v>
      </c>
      <c r="U6" s="20">
        <f t="shared" si="3"/>
        <v>61.13</v>
      </c>
      <c r="V6" s="20">
        <f t="shared" si="3"/>
        <v>22562</v>
      </c>
      <c r="W6" s="20">
        <f t="shared" si="3"/>
        <v>8.24</v>
      </c>
      <c r="X6" s="20">
        <f t="shared" si="3"/>
        <v>2738.11</v>
      </c>
      <c r="Y6" s="21" t="str">
        <f>IF(Y7="",NA(),Y7)</f>
        <v>-</v>
      </c>
      <c r="Z6" s="21" t="str">
        <f t="shared" ref="Z6:AH6" si="4">IF(Z7="",NA(),Z7)</f>
        <v>-</v>
      </c>
      <c r="AA6" s="21" t="str">
        <f t="shared" si="4"/>
        <v>-</v>
      </c>
      <c r="AB6" s="21">
        <f t="shared" si="4"/>
        <v>102.09</v>
      </c>
      <c r="AC6" s="21">
        <f t="shared" si="4"/>
        <v>99.79</v>
      </c>
      <c r="AD6" s="21" t="str">
        <f t="shared" si="4"/>
        <v>-</v>
      </c>
      <c r="AE6" s="21" t="str">
        <f t="shared" si="4"/>
        <v>-</v>
      </c>
      <c r="AF6" s="21" t="str">
        <f t="shared" si="4"/>
        <v>-</v>
      </c>
      <c r="AG6" s="21">
        <f t="shared" si="4"/>
        <v>107.21</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18.010000000000002</v>
      </c>
      <c r="AT6" s="20" t="str">
        <f>IF(AT7="","",IF(AT7="-","【-】","【"&amp;SUBSTITUTE(TEXT(AT7,"#,##0.00"),"-","△")&amp;"】"))</f>
        <v>【3.09】</v>
      </c>
      <c r="AU6" s="21" t="str">
        <f>IF(AU7="",NA(),AU7)</f>
        <v>-</v>
      </c>
      <c r="AV6" s="21" t="str">
        <f t="shared" ref="AV6:BD6" si="6">IF(AV7="",NA(),AV7)</f>
        <v>-</v>
      </c>
      <c r="AW6" s="21" t="str">
        <f t="shared" si="6"/>
        <v>-</v>
      </c>
      <c r="AX6" s="21">
        <f t="shared" si="6"/>
        <v>17.8</v>
      </c>
      <c r="AY6" s="21">
        <f t="shared" si="6"/>
        <v>32.89</v>
      </c>
      <c r="AZ6" s="21" t="str">
        <f t="shared" si="6"/>
        <v>-</v>
      </c>
      <c r="BA6" s="21" t="str">
        <f t="shared" si="6"/>
        <v>-</v>
      </c>
      <c r="BB6" s="21" t="str">
        <f t="shared" si="6"/>
        <v>-</v>
      </c>
      <c r="BC6" s="21">
        <f t="shared" si="6"/>
        <v>40.67</v>
      </c>
      <c r="BD6" s="21">
        <f t="shared" si="6"/>
        <v>59.4</v>
      </c>
      <c r="BE6" s="20" t="str">
        <f>IF(BE7="","",IF(BE7="-","【-】","【"&amp;SUBSTITUTE(TEXT(BE7,"#,##0.00"),"-","△")&amp;"】"))</f>
        <v>【71.39】</v>
      </c>
      <c r="BF6" s="21" t="str">
        <f>IF(BF7="",NA(),BF7)</f>
        <v>-</v>
      </c>
      <c r="BG6" s="21" t="str">
        <f t="shared" ref="BG6:BO6" si="7">IF(BG7="",NA(),BG7)</f>
        <v>-</v>
      </c>
      <c r="BH6" s="21" t="str">
        <f t="shared" si="7"/>
        <v>-</v>
      </c>
      <c r="BI6" s="21">
        <f t="shared" si="7"/>
        <v>368.68</v>
      </c>
      <c r="BJ6" s="21">
        <f t="shared" si="7"/>
        <v>257.45999999999998</v>
      </c>
      <c r="BK6" s="21" t="str">
        <f t="shared" si="7"/>
        <v>-</v>
      </c>
      <c r="BL6" s="21" t="str">
        <f t="shared" si="7"/>
        <v>-</v>
      </c>
      <c r="BM6" s="21" t="str">
        <f t="shared" si="7"/>
        <v>-</v>
      </c>
      <c r="BN6" s="21">
        <f t="shared" si="7"/>
        <v>1050.51</v>
      </c>
      <c r="BO6" s="21">
        <f t="shared" si="7"/>
        <v>747.84</v>
      </c>
      <c r="BP6" s="20" t="str">
        <f>IF(BP7="","",IF(BP7="-","【-】","【"&amp;SUBSTITUTE(TEXT(BP7,"#,##0.00"),"-","△")&amp;"】"))</f>
        <v>【669.11】</v>
      </c>
      <c r="BQ6" s="21" t="str">
        <f>IF(BQ7="",NA(),BQ7)</f>
        <v>-</v>
      </c>
      <c r="BR6" s="21" t="str">
        <f t="shared" ref="BR6:BZ6" si="8">IF(BR7="",NA(),BR7)</f>
        <v>-</v>
      </c>
      <c r="BS6" s="21" t="str">
        <f t="shared" si="8"/>
        <v>-</v>
      </c>
      <c r="BT6" s="21">
        <f t="shared" si="8"/>
        <v>94.04</v>
      </c>
      <c r="BU6" s="21">
        <f t="shared" si="8"/>
        <v>98.98</v>
      </c>
      <c r="BV6" s="21" t="str">
        <f t="shared" si="8"/>
        <v>-</v>
      </c>
      <c r="BW6" s="21" t="str">
        <f t="shared" si="8"/>
        <v>-</v>
      </c>
      <c r="BX6" s="21" t="str">
        <f t="shared" si="8"/>
        <v>-</v>
      </c>
      <c r="BY6" s="21">
        <f t="shared" si="8"/>
        <v>82.65</v>
      </c>
      <c r="BZ6" s="21">
        <f t="shared" si="8"/>
        <v>90.17</v>
      </c>
      <c r="CA6" s="20" t="str">
        <f>IF(CA7="","",IF(CA7="-","【-】","【"&amp;SUBSTITUTE(TEXT(CA7,"#,##0.00"),"-","△")&amp;"】"))</f>
        <v>【99.73】</v>
      </c>
      <c r="CB6" s="21" t="str">
        <f>IF(CB7="",NA(),CB7)</f>
        <v>-</v>
      </c>
      <c r="CC6" s="21" t="str">
        <f t="shared" ref="CC6:CK6" si="9">IF(CC7="",NA(),CC7)</f>
        <v>-</v>
      </c>
      <c r="CD6" s="21" t="str">
        <f t="shared" si="9"/>
        <v>-</v>
      </c>
      <c r="CE6" s="21">
        <f t="shared" si="9"/>
        <v>177.18</v>
      </c>
      <c r="CF6" s="21">
        <f t="shared" si="9"/>
        <v>168.57</v>
      </c>
      <c r="CG6" s="21" t="str">
        <f t="shared" si="9"/>
        <v>-</v>
      </c>
      <c r="CH6" s="21" t="str">
        <f t="shared" si="9"/>
        <v>-</v>
      </c>
      <c r="CI6" s="21" t="str">
        <f t="shared" si="9"/>
        <v>-</v>
      </c>
      <c r="CJ6" s="21">
        <f t="shared" si="9"/>
        <v>186.3</v>
      </c>
      <c r="CK6" s="21">
        <f t="shared" si="9"/>
        <v>173.17</v>
      </c>
      <c r="CL6" s="20" t="str">
        <f>IF(CL7="","",IF(CL7="-","【-】","【"&amp;SUBSTITUTE(TEXT(CL7,"#,##0.00"),"-","△")&amp;"】"))</f>
        <v>【134.98】</v>
      </c>
      <c r="CM6" s="21" t="str">
        <f>IF(CM7="",NA(),CM7)</f>
        <v>-</v>
      </c>
      <c r="CN6" s="21" t="str">
        <f t="shared" ref="CN6:CV6" si="10">IF(CN7="",NA(),CN7)</f>
        <v>-</v>
      </c>
      <c r="CO6" s="21" t="str">
        <f t="shared" si="10"/>
        <v>-</v>
      </c>
      <c r="CP6" s="21">
        <f t="shared" si="10"/>
        <v>45.01</v>
      </c>
      <c r="CQ6" s="21">
        <f t="shared" si="10"/>
        <v>45.56</v>
      </c>
      <c r="CR6" s="21" t="str">
        <f t="shared" si="10"/>
        <v>-</v>
      </c>
      <c r="CS6" s="21" t="str">
        <f t="shared" si="10"/>
        <v>-</v>
      </c>
      <c r="CT6" s="21" t="str">
        <f t="shared" si="10"/>
        <v>-</v>
      </c>
      <c r="CU6" s="21">
        <f t="shared" si="10"/>
        <v>50.53</v>
      </c>
      <c r="CV6" s="21">
        <f t="shared" si="10"/>
        <v>56.43</v>
      </c>
      <c r="CW6" s="20" t="str">
        <f>IF(CW7="","",IF(CW7="-","【-】","【"&amp;SUBSTITUTE(TEXT(CW7,"#,##0.00"),"-","△")&amp;"】"))</f>
        <v>【59.99】</v>
      </c>
      <c r="CX6" s="21" t="str">
        <f>IF(CX7="",NA(),CX7)</f>
        <v>-</v>
      </c>
      <c r="CY6" s="21" t="str">
        <f t="shared" ref="CY6:DG6" si="11">IF(CY7="",NA(),CY7)</f>
        <v>-</v>
      </c>
      <c r="CZ6" s="21" t="str">
        <f t="shared" si="11"/>
        <v>-</v>
      </c>
      <c r="DA6" s="21">
        <f t="shared" si="11"/>
        <v>91.12</v>
      </c>
      <c r="DB6" s="21">
        <f t="shared" si="11"/>
        <v>95.84</v>
      </c>
      <c r="DC6" s="21" t="str">
        <f t="shared" si="11"/>
        <v>-</v>
      </c>
      <c r="DD6" s="21" t="str">
        <f t="shared" si="11"/>
        <v>-</v>
      </c>
      <c r="DE6" s="21" t="str">
        <f t="shared" si="11"/>
        <v>-</v>
      </c>
      <c r="DF6" s="21">
        <f t="shared" si="11"/>
        <v>82.08</v>
      </c>
      <c r="DG6" s="21">
        <f t="shared" si="11"/>
        <v>91.07</v>
      </c>
      <c r="DH6" s="20" t="str">
        <f>IF(DH7="","",IF(DH7="-","【-】","【"&amp;SUBSTITUTE(TEXT(DH7,"#,##0.00"),"-","△")&amp;"】"))</f>
        <v>【95.72】</v>
      </c>
      <c r="DI6" s="21" t="str">
        <f>IF(DI7="",NA(),DI7)</f>
        <v>-</v>
      </c>
      <c r="DJ6" s="21" t="str">
        <f t="shared" ref="DJ6:DR6" si="12">IF(DJ7="",NA(),DJ7)</f>
        <v>-</v>
      </c>
      <c r="DK6" s="21" t="str">
        <f t="shared" si="12"/>
        <v>-</v>
      </c>
      <c r="DL6" s="21">
        <f t="shared" si="12"/>
        <v>3.35</v>
      </c>
      <c r="DM6" s="21">
        <f t="shared" si="12"/>
        <v>6.48</v>
      </c>
      <c r="DN6" s="21" t="str">
        <f t="shared" si="12"/>
        <v>-</v>
      </c>
      <c r="DO6" s="21" t="str">
        <f t="shared" si="12"/>
        <v>-</v>
      </c>
      <c r="DP6" s="21" t="str">
        <f t="shared" si="12"/>
        <v>-</v>
      </c>
      <c r="DQ6" s="21">
        <f t="shared" si="12"/>
        <v>12.7</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1.5</v>
      </c>
      <c r="ED6" s="20" t="str">
        <f>IF(ED7="","",IF(ED7="-","【-】","【"&amp;SUBSTITUTE(TEXT(ED7,"#,##0.00"),"-","△")&amp;"】"))</f>
        <v>【6.54】</v>
      </c>
      <c r="EE6" s="21" t="str">
        <f>IF(EE7="",NA(),EE7)</f>
        <v>-</v>
      </c>
      <c r="EF6" s="21" t="str">
        <f t="shared" ref="EF6:EN6" si="14">IF(EF7="",NA(),EF7)</f>
        <v>-</v>
      </c>
      <c r="EG6" s="21" t="str">
        <f t="shared" si="14"/>
        <v>-</v>
      </c>
      <c r="EH6" s="20">
        <f t="shared" si="14"/>
        <v>0</v>
      </c>
      <c r="EI6" s="21">
        <f t="shared" si="14"/>
        <v>7.0000000000000007E-2</v>
      </c>
      <c r="EJ6" s="21" t="str">
        <f t="shared" si="14"/>
        <v>-</v>
      </c>
      <c r="EK6" s="21" t="str">
        <f t="shared" si="14"/>
        <v>-</v>
      </c>
      <c r="EL6" s="21" t="str">
        <f t="shared" si="14"/>
        <v>-</v>
      </c>
      <c r="EM6" s="21">
        <f t="shared" si="14"/>
        <v>1.65</v>
      </c>
      <c r="EN6" s="21">
        <f t="shared" si="14"/>
        <v>0.15</v>
      </c>
      <c r="EO6" s="20" t="str">
        <f>IF(EO7="","",IF(EO7="-","【-】","【"&amp;SUBSTITUTE(TEXT(EO7,"#,##0.00"),"-","△")&amp;"】"))</f>
        <v>【0.24】</v>
      </c>
    </row>
    <row r="7" spans="1:148" s="22" customFormat="1" x14ac:dyDescent="0.15">
      <c r="A7" s="14"/>
      <c r="B7" s="23">
        <v>2021</v>
      </c>
      <c r="C7" s="23">
        <v>52108</v>
      </c>
      <c r="D7" s="23">
        <v>46</v>
      </c>
      <c r="E7" s="23">
        <v>17</v>
      </c>
      <c r="F7" s="23">
        <v>1</v>
      </c>
      <c r="G7" s="23">
        <v>0</v>
      </c>
      <c r="H7" s="23" t="s">
        <v>95</v>
      </c>
      <c r="I7" s="23" t="s">
        <v>96</v>
      </c>
      <c r="J7" s="23" t="s">
        <v>97</v>
      </c>
      <c r="K7" s="23" t="s">
        <v>98</v>
      </c>
      <c r="L7" s="23" t="s">
        <v>99</v>
      </c>
      <c r="M7" s="23" t="s">
        <v>100</v>
      </c>
      <c r="N7" s="24" t="s">
        <v>101</v>
      </c>
      <c r="O7" s="24">
        <v>45.04</v>
      </c>
      <c r="P7" s="24">
        <v>30.68</v>
      </c>
      <c r="Q7" s="24">
        <v>92.48</v>
      </c>
      <c r="R7" s="24">
        <v>3333</v>
      </c>
      <c r="S7" s="24">
        <v>73941</v>
      </c>
      <c r="T7" s="24">
        <v>1209.5899999999999</v>
      </c>
      <c r="U7" s="24">
        <v>61.13</v>
      </c>
      <c r="V7" s="24">
        <v>22562</v>
      </c>
      <c r="W7" s="24">
        <v>8.24</v>
      </c>
      <c r="X7" s="24">
        <v>2738.11</v>
      </c>
      <c r="Y7" s="24" t="s">
        <v>101</v>
      </c>
      <c r="Z7" s="24" t="s">
        <v>101</v>
      </c>
      <c r="AA7" s="24" t="s">
        <v>101</v>
      </c>
      <c r="AB7" s="24">
        <v>102.09</v>
      </c>
      <c r="AC7" s="24">
        <v>99.79</v>
      </c>
      <c r="AD7" s="24" t="s">
        <v>101</v>
      </c>
      <c r="AE7" s="24" t="s">
        <v>101</v>
      </c>
      <c r="AF7" s="24" t="s">
        <v>101</v>
      </c>
      <c r="AG7" s="24">
        <v>107.21</v>
      </c>
      <c r="AH7" s="24">
        <v>106.22</v>
      </c>
      <c r="AI7" s="24">
        <v>107.02</v>
      </c>
      <c r="AJ7" s="24" t="s">
        <v>101</v>
      </c>
      <c r="AK7" s="24" t="s">
        <v>101</v>
      </c>
      <c r="AL7" s="24" t="s">
        <v>101</v>
      </c>
      <c r="AM7" s="24">
        <v>0</v>
      </c>
      <c r="AN7" s="24">
        <v>0</v>
      </c>
      <c r="AO7" s="24" t="s">
        <v>101</v>
      </c>
      <c r="AP7" s="24" t="s">
        <v>101</v>
      </c>
      <c r="AQ7" s="24" t="s">
        <v>101</v>
      </c>
      <c r="AR7" s="24">
        <v>43.71</v>
      </c>
      <c r="AS7" s="24">
        <v>18.010000000000002</v>
      </c>
      <c r="AT7" s="24">
        <v>3.09</v>
      </c>
      <c r="AU7" s="24" t="s">
        <v>101</v>
      </c>
      <c r="AV7" s="24" t="s">
        <v>101</v>
      </c>
      <c r="AW7" s="24" t="s">
        <v>101</v>
      </c>
      <c r="AX7" s="24">
        <v>17.8</v>
      </c>
      <c r="AY7" s="24">
        <v>32.89</v>
      </c>
      <c r="AZ7" s="24" t="s">
        <v>101</v>
      </c>
      <c r="BA7" s="24" t="s">
        <v>101</v>
      </c>
      <c r="BB7" s="24" t="s">
        <v>101</v>
      </c>
      <c r="BC7" s="24">
        <v>40.67</v>
      </c>
      <c r="BD7" s="24">
        <v>59.4</v>
      </c>
      <c r="BE7" s="24">
        <v>71.39</v>
      </c>
      <c r="BF7" s="24" t="s">
        <v>101</v>
      </c>
      <c r="BG7" s="24" t="s">
        <v>101</v>
      </c>
      <c r="BH7" s="24" t="s">
        <v>101</v>
      </c>
      <c r="BI7" s="24">
        <v>368.68</v>
      </c>
      <c r="BJ7" s="24">
        <v>257.45999999999998</v>
      </c>
      <c r="BK7" s="24" t="s">
        <v>101</v>
      </c>
      <c r="BL7" s="24" t="s">
        <v>101</v>
      </c>
      <c r="BM7" s="24" t="s">
        <v>101</v>
      </c>
      <c r="BN7" s="24">
        <v>1050.51</v>
      </c>
      <c r="BO7" s="24">
        <v>747.84</v>
      </c>
      <c r="BP7" s="24">
        <v>669.11</v>
      </c>
      <c r="BQ7" s="24" t="s">
        <v>101</v>
      </c>
      <c r="BR7" s="24" t="s">
        <v>101</v>
      </c>
      <c r="BS7" s="24" t="s">
        <v>101</v>
      </c>
      <c r="BT7" s="24">
        <v>94.04</v>
      </c>
      <c r="BU7" s="24">
        <v>98.98</v>
      </c>
      <c r="BV7" s="24" t="s">
        <v>101</v>
      </c>
      <c r="BW7" s="24" t="s">
        <v>101</v>
      </c>
      <c r="BX7" s="24" t="s">
        <v>101</v>
      </c>
      <c r="BY7" s="24">
        <v>82.65</v>
      </c>
      <c r="BZ7" s="24">
        <v>90.17</v>
      </c>
      <c r="CA7" s="24">
        <v>99.73</v>
      </c>
      <c r="CB7" s="24" t="s">
        <v>101</v>
      </c>
      <c r="CC7" s="24" t="s">
        <v>101</v>
      </c>
      <c r="CD7" s="24" t="s">
        <v>101</v>
      </c>
      <c r="CE7" s="24">
        <v>177.18</v>
      </c>
      <c r="CF7" s="24">
        <v>168.57</v>
      </c>
      <c r="CG7" s="24" t="s">
        <v>101</v>
      </c>
      <c r="CH7" s="24" t="s">
        <v>101</v>
      </c>
      <c r="CI7" s="24" t="s">
        <v>101</v>
      </c>
      <c r="CJ7" s="24">
        <v>186.3</v>
      </c>
      <c r="CK7" s="24">
        <v>173.17</v>
      </c>
      <c r="CL7" s="24">
        <v>134.97999999999999</v>
      </c>
      <c r="CM7" s="24" t="s">
        <v>101</v>
      </c>
      <c r="CN7" s="24" t="s">
        <v>101</v>
      </c>
      <c r="CO7" s="24" t="s">
        <v>101</v>
      </c>
      <c r="CP7" s="24">
        <v>45.01</v>
      </c>
      <c r="CQ7" s="24">
        <v>45.56</v>
      </c>
      <c r="CR7" s="24" t="s">
        <v>101</v>
      </c>
      <c r="CS7" s="24" t="s">
        <v>101</v>
      </c>
      <c r="CT7" s="24" t="s">
        <v>101</v>
      </c>
      <c r="CU7" s="24">
        <v>50.53</v>
      </c>
      <c r="CV7" s="24">
        <v>56.43</v>
      </c>
      <c r="CW7" s="24">
        <v>59.99</v>
      </c>
      <c r="CX7" s="24" t="s">
        <v>101</v>
      </c>
      <c r="CY7" s="24" t="s">
        <v>101</v>
      </c>
      <c r="CZ7" s="24" t="s">
        <v>101</v>
      </c>
      <c r="DA7" s="24">
        <v>91.12</v>
      </c>
      <c r="DB7" s="24">
        <v>95.84</v>
      </c>
      <c r="DC7" s="24" t="s">
        <v>101</v>
      </c>
      <c r="DD7" s="24" t="s">
        <v>101</v>
      </c>
      <c r="DE7" s="24" t="s">
        <v>101</v>
      </c>
      <c r="DF7" s="24">
        <v>82.08</v>
      </c>
      <c r="DG7" s="24">
        <v>91.07</v>
      </c>
      <c r="DH7" s="24">
        <v>95.72</v>
      </c>
      <c r="DI7" s="24" t="s">
        <v>101</v>
      </c>
      <c r="DJ7" s="24" t="s">
        <v>101</v>
      </c>
      <c r="DK7" s="24" t="s">
        <v>101</v>
      </c>
      <c r="DL7" s="24">
        <v>3.35</v>
      </c>
      <c r="DM7" s="24">
        <v>6.48</v>
      </c>
      <c r="DN7" s="24" t="s">
        <v>101</v>
      </c>
      <c r="DO7" s="24" t="s">
        <v>101</v>
      </c>
      <c r="DP7" s="24" t="s">
        <v>101</v>
      </c>
      <c r="DQ7" s="24">
        <v>12.7</v>
      </c>
      <c r="DR7" s="24">
        <v>23.54</v>
      </c>
      <c r="DS7" s="24">
        <v>38.17</v>
      </c>
      <c r="DT7" s="24" t="s">
        <v>101</v>
      </c>
      <c r="DU7" s="24" t="s">
        <v>101</v>
      </c>
      <c r="DV7" s="24" t="s">
        <v>101</v>
      </c>
      <c r="DW7" s="24">
        <v>0</v>
      </c>
      <c r="DX7" s="24">
        <v>0</v>
      </c>
      <c r="DY7" s="24" t="s">
        <v>101</v>
      </c>
      <c r="DZ7" s="24" t="s">
        <v>101</v>
      </c>
      <c r="EA7" s="24" t="s">
        <v>101</v>
      </c>
      <c r="EB7" s="24">
        <v>0</v>
      </c>
      <c r="EC7" s="24">
        <v>1.5</v>
      </c>
      <c r="ED7" s="24">
        <v>6.54</v>
      </c>
      <c r="EE7" s="24" t="s">
        <v>101</v>
      </c>
      <c r="EF7" s="24" t="s">
        <v>101</v>
      </c>
      <c r="EG7" s="24" t="s">
        <v>101</v>
      </c>
      <c r="EH7" s="24">
        <v>0</v>
      </c>
      <c r="EI7" s="24">
        <v>7.0000000000000007E-2</v>
      </c>
      <c r="EJ7" s="24" t="s">
        <v>101</v>
      </c>
      <c r="EK7" s="24" t="s">
        <v>101</v>
      </c>
      <c r="EL7" s="24" t="s">
        <v>101</v>
      </c>
      <c r="EM7" s="24">
        <v>1.65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2023-01-12T23:26:52Z</dcterms:created>
  <dcterms:modified xsi:type="dcterms:W3CDTF">2023-01-19T00:07:36Z</dcterms:modified>
  <cp:category/>
</cp:coreProperties>
</file>