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51\joho\_06_地域イントラ\11_無線LAN\428\"/>
    </mc:Choice>
  </mc:AlternateContent>
  <bookViews>
    <workbookView xWindow="0" yWindow="0" windowWidth="21570" windowHeight="8085" firstSheet="4" activeTab="12"/>
  </bookViews>
  <sheets>
    <sheet name="201604" sheetId="10" r:id="rId1"/>
    <sheet name="201605" sheetId="11" r:id="rId2"/>
    <sheet name="201606ﾃﾞｰﾀ無" sheetId="13" r:id="rId3"/>
    <sheet name="201607" sheetId="14" r:id="rId4"/>
    <sheet name="201608" sheetId="1" r:id="rId5"/>
    <sheet name="201609" sheetId="2" r:id="rId6"/>
    <sheet name="201610" sheetId="3" r:id="rId7"/>
    <sheet name="201611" sheetId="4" r:id="rId8"/>
    <sheet name="201612" sheetId="5" r:id="rId9"/>
    <sheet name="201701" sheetId="6" r:id="rId10"/>
    <sheet name="201702" sheetId="7" r:id="rId11"/>
    <sheet name="201703" sheetId="8" r:id="rId12"/>
    <sheet name="年度計" sheetId="9" r:id="rId13"/>
  </sheets>
  <definedNames>
    <definedName name="_xlnm.Print_Area" localSheetId="1">'201605'!$A$1:$H$46</definedName>
    <definedName name="_xlnm.Print_Area" localSheetId="6">'201610'!$A$1:$H$47</definedName>
    <definedName name="_xlnm.Print_Area" localSheetId="7">'201611'!$A$1:$H$47</definedName>
    <definedName name="_xlnm.Print_Area" localSheetId="8">'201612'!$A$1:$H$48</definedName>
    <definedName name="_xlnm.Print_Area" localSheetId="10">'201702'!$A$1:$H$50</definedName>
    <definedName name="_xlnm.Print_Area" localSheetId="11">'201703'!$A$1:$H$50</definedName>
    <definedName name="_xlnm.Print_Titles" localSheetId="0">'201604'!$1:$3</definedName>
    <definedName name="_xlnm.Print_Titles" localSheetId="1">'201605'!$1:$3</definedName>
    <definedName name="_xlnm.Print_Titles" localSheetId="2">'201606ﾃﾞｰﾀ無'!$1:$3</definedName>
    <definedName name="_xlnm.Print_Titles" localSheetId="3">'201607'!$1:$3</definedName>
    <definedName name="_xlnm.Print_Titles" localSheetId="4">'201608'!$1:$3</definedName>
    <definedName name="_xlnm.Print_Titles" localSheetId="5">'201609'!$1:$3</definedName>
    <definedName name="_xlnm.Print_Titles" localSheetId="6">'201610'!$1:$3</definedName>
    <definedName name="_xlnm.Print_Titles" localSheetId="7">'201611'!$1:$3</definedName>
    <definedName name="_xlnm.Print_Titles" localSheetId="8">'201612'!$1:$3</definedName>
    <definedName name="_xlnm.Print_Titles" localSheetId="9">'201701'!$1:$3</definedName>
    <definedName name="_xlnm.Print_Titles" localSheetId="10">'201702'!$1:$3</definedName>
    <definedName name="_xlnm.Print_Titles" localSheetId="11">'201703'!$1:$3</definedName>
    <definedName name="_xlnm.Print_Titles" localSheetId="12">年度計!$1:$3</definedName>
  </definedNames>
  <calcPr calcId="162913"/>
</workbook>
</file>

<file path=xl/calcChain.xml><?xml version="1.0" encoding="utf-8"?>
<calcChain xmlns="http://schemas.openxmlformats.org/spreadsheetml/2006/main">
  <c r="H49" i="9" l="1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49" i="9" l="1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F9" i="9"/>
  <c r="E9" i="9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  <c r="G48" i="8"/>
  <c r="G47" i="8"/>
  <c r="H48" i="8"/>
  <c r="H47" i="8"/>
  <c r="F49" i="8"/>
  <c r="E49" i="8"/>
  <c r="D49" i="8"/>
  <c r="D47" i="5" l="1"/>
  <c r="G46" i="5"/>
  <c r="H46" i="5"/>
  <c r="H45" i="5"/>
  <c r="G46" i="8" l="1"/>
  <c r="D47" i="7"/>
  <c r="F47" i="7"/>
  <c r="E47" i="7"/>
  <c r="G46" i="7"/>
  <c r="H45" i="6"/>
  <c r="H46" i="6"/>
  <c r="H46" i="8" s="1"/>
  <c r="G46" i="6"/>
  <c r="F47" i="6"/>
  <c r="E47" i="6"/>
  <c r="D47" i="6"/>
  <c r="F47" i="5"/>
  <c r="E47" i="5"/>
  <c r="G49" i="8" l="1"/>
  <c r="G47" i="7"/>
  <c r="H46" i="7"/>
  <c r="H47" i="5"/>
  <c r="G47" i="5"/>
  <c r="G44" i="1"/>
  <c r="G44" i="7" l="1"/>
  <c r="G45" i="7"/>
  <c r="G44" i="6"/>
  <c r="G45" i="6"/>
  <c r="G34" i="5"/>
  <c r="G35" i="5"/>
  <c r="G36" i="5"/>
  <c r="G37" i="5"/>
  <c r="G38" i="5"/>
  <c r="G39" i="5"/>
  <c r="G40" i="5"/>
  <c r="G41" i="5"/>
  <c r="G42" i="5"/>
  <c r="G43" i="5"/>
  <c r="G44" i="5"/>
  <c r="G45" i="5"/>
  <c r="G45" i="4"/>
  <c r="E46" i="4"/>
  <c r="F46" i="4"/>
  <c r="D46" i="4"/>
  <c r="G40" i="3"/>
  <c r="G41" i="3"/>
  <c r="G42" i="3"/>
  <c r="G43" i="3"/>
  <c r="G44" i="3"/>
  <c r="G45" i="3"/>
  <c r="G39" i="3"/>
  <c r="E46" i="3"/>
  <c r="G31" i="3"/>
  <c r="G32" i="3"/>
  <c r="G33" i="3"/>
  <c r="G34" i="3"/>
  <c r="G35" i="3"/>
  <c r="G36" i="3"/>
  <c r="G37" i="3"/>
  <c r="G38" i="3"/>
  <c r="G20" i="3"/>
  <c r="G21" i="3"/>
  <c r="G22" i="3"/>
  <c r="G23" i="3"/>
  <c r="G24" i="3"/>
  <c r="G25" i="3"/>
  <c r="G26" i="3"/>
  <c r="G27" i="3"/>
  <c r="G28" i="3"/>
  <c r="G29" i="3"/>
  <c r="G30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5" i="3"/>
  <c r="G4" i="3"/>
  <c r="F46" i="3"/>
  <c r="D46" i="3"/>
  <c r="D46" i="2"/>
  <c r="D46" i="1"/>
  <c r="G45" i="2"/>
  <c r="E46" i="2"/>
  <c r="F46" i="2"/>
  <c r="F46" i="14"/>
  <c r="G46" i="13"/>
  <c r="H42" i="11"/>
  <c r="H42" i="13" s="1"/>
  <c r="H42" i="14" s="1"/>
  <c r="H42" i="1" s="1"/>
  <c r="H42" i="2" s="1"/>
  <c r="H42" i="3" s="1"/>
  <c r="H44" i="10"/>
  <c r="H44" i="11" s="1"/>
  <c r="H44" i="13" s="1"/>
  <c r="H44" i="14" s="1"/>
  <c r="H44" i="1" s="1"/>
  <c r="H44" i="2" s="1"/>
  <c r="H44" i="3" s="1"/>
  <c r="H45" i="10"/>
  <c r="H45" i="11" s="1"/>
  <c r="H45" i="13" s="1"/>
  <c r="H45" i="14" s="1"/>
  <c r="H45" i="1" s="1"/>
  <c r="H45" i="2" s="1"/>
  <c r="H45" i="3" s="1"/>
  <c r="H45" i="4" s="1"/>
  <c r="H45" i="7" s="1"/>
  <c r="H42" i="10"/>
  <c r="H43" i="10"/>
  <c r="H43" i="11" s="1"/>
  <c r="H43" i="13" s="1"/>
  <c r="H43" i="14" s="1"/>
  <c r="H43" i="1" s="1"/>
  <c r="H43" i="2" s="1"/>
  <c r="H43" i="3" s="1"/>
  <c r="H4" i="10"/>
  <c r="H4" i="11" s="1"/>
  <c r="E46" i="1"/>
  <c r="F46" i="1"/>
  <c r="G41" i="1"/>
  <c r="G42" i="1"/>
  <c r="G43" i="1"/>
  <c r="G45" i="1"/>
  <c r="G43" i="14"/>
  <c r="G44" i="14"/>
  <c r="G45" i="14"/>
  <c r="E46" i="14"/>
  <c r="D46" i="14"/>
  <c r="G43" i="13"/>
  <c r="D46" i="11"/>
  <c r="D46" i="13"/>
  <c r="E46" i="13"/>
  <c r="F46" i="13"/>
  <c r="G45" i="13"/>
  <c r="G44" i="13"/>
  <c r="G42" i="11"/>
  <c r="G43" i="11"/>
  <c r="G44" i="11"/>
  <c r="G45" i="11"/>
  <c r="F46" i="11"/>
  <c r="E46" i="11"/>
  <c r="G8" i="11"/>
  <c r="G13" i="11"/>
  <c r="G14" i="11"/>
  <c r="G46" i="3" l="1"/>
  <c r="G46" i="2"/>
  <c r="G46" i="1"/>
  <c r="G46" i="14"/>
  <c r="D46" i="10"/>
  <c r="G45" i="10"/>
  <c r="G44" i="10"/>
  <c r="G42" i="10"/>
  <c r="F46" i="10"/>
  <c r="G46" i="10" s="1"/>
  <c r="E46" i="10"/>
  <c r="G43" i="10"/>
  <c r="G40" i="10"/>
  <c r="G32" i="10"/>
  <c r="G18" i="10"/>
  <c r="G46" i="11" l="1"/>
  <c r="H45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" i="8"/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" i="7"/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" i="6"/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4" i="5"/>
  <c r="G47" i="6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" i="4"/>
  <c r="H44" i="4" l="1"/>
  <c r="H44" i="5" s="1"/>
  <c r="H43" i="4"/>
  <c r="H43" i="5" s="1"/>
  <c r="H44" i="6" l="1"/>
  <c r="H44" i="7" s="1"/>
  <c r="H43" i="6"/>
  <c r="H43" i="7" s="1"/>
  <c r="G46" i="4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H44" i="8" l="1"/>
  <c r="H43" i="8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" i="1"/>
  <c r="H46" i="10" l="1"/>
  <c r="H22" i="11"/>
  <c r="H26" i="11"/>
  <c r="H5" i="10"/>
  <c r="H5" i="11" s="1"/>
  <c r="H5" i="13" s="1"/>
  <c r="H5" i="14" s="1"/>
  <c r="H5" i="1" s="1"/>
  <c r="H6" i="10"/>
  <c r="H6" i="11" s="1"/>
  <c r="H6" i="13" s="1"/>
  <c r="H6" i="14" s="1"/>
  <c r="H6" i="1" s="1"/>
  <c r="H7" i="10"/>
  <c r="H7" i="11" s="1"/>
  <c r="H7" i="13" s="1"/>
  <c r="H7" i="14" s="1"/>
  <c r="H7" i="1" s="1"/>
  <c r="H8" i="10"/>
  <c r="H8" i="11" s="1"/>
  <c r="H8" i="13" s="1"/>
  <c r="H8" i="14" s="1"/>
  <c r="H8" i="1" s="1"/>
  <c r="H9" i="10"/>
  <c r="H9" i="11" s="1"/>
  <c r="H9" i="13" s="1"/>
  <c r="H9" i="14" s="1"/>
  <c r="H9" i="1" s="1"/>
  <c r="H10" i="10"/>
  <c r="H10" i="11" s="1"/>
  <c r="H10" i="13" s="1"/>
  <c r="H10" i="14" s="1"/>
  <c r="H10" i="1" s="1"/>
  <c r="H11" i="10"/>
  <c r="H11" i="11" s="1"/>
  <c r="H12" i="10"/>
  <c r="H12" i="11" s="1"/>
  <c r="H13" i="10"/>
  <c r="H13" i="11" s="1"/>
  <c r="H14" i="10"/>
  <c r="H14" i="11" s="1"/>
  <c r="H15" i="10"/>
  <c r="H15" i="11" s="1"/>
  <c r="H16" i="10"/>
  <c r="H16" i="11" s="1"/>
  <c r="H17" i="10"/>
  <c r="H17" i="11" s="1"/>
  <c r="H18" i="10"/>
  <c r="H18" i="11" s="1"/>
  <c r="H19" i="10"/>
  <c r="H19" i="11" s="1"/>
  <c r="H20" i="10"/>
  <c r="H20" i="11" s="1"/>
  <c r="H21" i="10"/>
  <c r="H21" i="11" s="1"/>
  <c r="H22" i="10"/>
  <c r="H23" i="10"/>
  <c r="H23" i="11" s="1"/>
  <c r="H24" i="10"/>
  <c r="H24" i="11" s="1"/>
  <c r="H25" i="10"/>
  <c r="H25" i="11" s="1"/>
  <c r="H26" i="10"/>
  <c r="H27" i="10"/>
  <c r="H27" i="11" s="1"/>
  <c r="H28" i="10"/>
  <c r="H28" i="11" s="1"/>
  <c r="H29" i="10"/>
  <c r="H29" i="11" s="1"/>
  <c r="H30" i="10"/>
  <c r="H30" i="11" s="1"/>
  <c r="H31" i="10"/>
  <c r="H31" i="11" s="1"/>
  <c r="H32" i="10"/>
  <c r="H32" i="11" s="1"/>
  <c r="H33" i="10"/>
  <c r="H33" i="11" s="1"/>
  <c r="H34" i="10"/>
  <c r="H34" i="11" s="1"/>
  <c r="H35" i="10"/>
  <c r="H35" i="11" s="1"/>
  <c r="H36" i="10"/>
  <c r="H36" i="11" s="1"/>
  <c r="H37" i="10"/>
  <c r="H37" i="11" s="1"/>
  <c r="H38" i="10"/>
  <c r="H38" i="11" s="1"/>
  <c r="H39" i="10"/>
  <c r="H39" i="11" s="1"/>
  <c r="H39" i="13" s="1"/>
  <c r="H39" i="14" s="1"/>
  <c r="H39" i="1" s="1"/>
  <c r="H39" i="2" s="1"/>
  <c r="H39" i="3" s="1"/>
  <c r="H40" i="10"/>
  <c r="H40" i="11" s="1"/>
  <c r="H40" i="13" s="1"/>
  <c r="H40" i="14" s="1"/>
  <c r="H40" i="1" s="1"/>
  <c r="H40" i="2" s="1"/>
  <c r="H40" i="3" s="1"/>
  <c r="H41" i="10"/>
  <c r="H41" i="11" s="1"/>
  <c r="H41" i="13" s="1"/>
  <c r="H41" i="14" s="1"/>
  <c r="H41" i="1" s="1"/>
  <c r="H41" i="2" s="1"/>
  <c r="H41" i="3" s="1"/>
  <c r="H4" i="13"/>
  <c r="H4" i="14" s="1"/>
  <c r="H4" i="1" s="1"/>
  <c r="H18" i="13" l="1"/>
  <c r="H18" i="14" s="1"/>
  <c r="H18" i="1" s="1"/>
  <c r="H18" i="2" s="1"/>
  <c r="H18" i="3" s="1"/>
  <c r="H18" i="4" s="1"/>
  <c r="H18" i="5" s="1"/>
  <c r="H18" i="6" s="1"/>
  <c r="H18" i="7" s="1"/>
  <c r="H37" i="13"/>
  <c r="H37" i="14" s="1"/>
  <c r="H37" i="1" s="1"/>
  <c r="H37" i="2" s="1"/>
  <c r="H37" i="3" s="1"/>
  <c r="H37" i="4" s="1"/>
  <c r="H37" i="5" s="1"/>
  <c r="H37" i="6" s="1"/>
  <c r="H37" i="7" s="1"/>
  <c r="H33" i="14"/>
  <c r="H33" i="1" s="1"/>
  <c r="H33" i="2" s="1"/>
  <c r="H33" i="3" s="1"/>
  <c r="H33" i="4" s="1"/>
  <c r="H33" i="5" s="1"/>
  <c r="H33" i="6" s="1"/>
  <c r="H33" i="7" s="1"/>
  <c r="H33" i="13"/>
  <c r="H29" i="13"/>
  <c r="H29" i="14" s="1"/>
  <c r="H29" i="1" s="1"/>
  <c r="H29" i="2" s="1"/>
  <c r="H29" i="3" s="1"/>
  <c r="H29" i="4" s="1"/>
  <c r="H29" i="5" s="1"/>
  <c r="H29" i="6" s="1"/>
  <c r="H29" i="7" s="1"/>
  <c r="H25" i="13"/>
  <c r="H25" i="14" s="1"/>
  <c r="H25" i="1" s="1"/>
  <c r="H25" i="2" s="1"/>
  <c r="H25" i="3" s="1"/>
  <c r="H25" i="4" s="1"/>
  <c r="H25" i="5" s="1"/>
  <c r="H25" i="6" s="1"/>
  <c r="H25" i="7" s="1"/>
  <c r="H21" i="13"/>
  <c r="H21" i="14" s="1"/>
  <c r="H21" i="1" s="1"/>
  <c r="H21" i="2" s="1"/>
  <c r="H21" i="3" s="1"/>
  <c r="H21" i="4" s="1"/>
  <c r="H21" i="5" s="1"/>
  <c r="H21" i="6" s="1"/>
  <c r="H21" i="7" s="1"/>
  <c r="H17" i="13"/>
  <c r="H17" i="14" s="1"/>
  <c r="H17" i="1" s="1"/>
  <c r="H17" i="2" s="1"/>
  <c r="H17" i="3" s="1"/>
  <c r="H17" i="4" s="1"/>
  <c r="H17" i="5" s="1"/>
  <c r="H17" i="6" s="1"/>
  <c r="H17" i="7" s="1"/>
  <c r="H13" i="13"/>
  <c r="H13" i="14" s="1"/>
  <c r="H13" i="1" s="1"/>
  <c r="H13" i="2" s="1"/>
  <c r="H13" i="3" s="1"/>
  <c r="H13" i="4" s="1"/>
  <c r="H13" i="5" s="1"/>
  <c r="H13" i="6" s="1"/>
  <c r="H13" i="7" s="1"/>
  <c r="H36" i="14"/>
  <c r="H36" i="1" s="1"/>
  <c r="H36" i="2" s="1"/>
  <c r="H36" i="3" s="1"/>
  <c r="H36" i="4" s="1"/>
  <c r="H36" i="5" s="1"/>
  <c r="H36" i="6" s="1"/>
  <c r="H36" i="7" s="1"/>
  <c r="H36" i="13"/>
  <c r="H32" i="13"/>
  <c r="H32" i="14" s="1"/>
  <c r="H32" i="1" s="1"/>
  <c r="H32" i="2" s="1"/>
  <c r="H32" i="3" s="1"/>
  <c r="H32" i="4" s="1"/>
  <c r="H32" i="5" s="1"/>
  <c r="H32" i="6" s="1"/>
  <c r="H32" i="7" s="1"/>
  <c r="H28" i="14"/>
  <c r="H28" i="1" s="1"/>
  <c r="H28" i="2" s="1"/>
  <c r="H28" i="3" s="1"/>
  <c r="H28" i="4" s="1"/>
  <c r="H28" i="5" s="1"/>
  <c r="H28" i="6" s="1"/>
  <c r="H28" i="7" s="1"/>
  <c r="H28" i="13"/>
  <c r="H24" i="13"/>
  <c r="H24" i="14" s="1"/>
  <c r="H24" i="1" s="1"/>
  <c r="H24" i="2" s="1"/>
  <c r="H24" i="3" s="1"/>
  <c r="H24" i="4" s="1"/>
  <c r="H24" i="5" s="1"/>
  <c r="H24" i="6" s="1"/>
  <c r="H24" i="7" s="1"/>
  <c r="H20" i="13"/>
  <c r="H20" i="14" s="1"/>
  <c r="H20" i="1" s="1"/>
  <c r="H20" i="2" s="1"/>
  <c r="H20" i="3" s="1"/>
  <c r="H20" i="4" s="1"/>
  <c r="H20" i="5" s="1"/>
  <c r="H20" i="6" s="1"/>
  <c r="H20" i="7" s="1"/>
  <c r="H16" i="13"/>
  <c r="H16" i="14" s="1"/>
  <c r="H16" i="1" s="1"/>
  <c r="H16" i="2" s="1"/>
  <c r="H16" i="3" s="1"/>
  <c r="H16" i="4" s="1"/>
  <c r="H16" i="5" s="1"/>
  <c r="H16" i="6" s="1"/>
  <c r="H16" i="7" s="1"/>
  <c r="H12" i="13"/>
  <c r="H12" i="14" s="1"/>
  <c r="H12" i="1" s="1"/>
  <c r="H12" i="2" s="1"/>
  <c r="H12" i="3" s="1"/>
  <c r="H12" i="4" s="1"/>
  <c r="H12" i="5" s="1"/>
  <c r="H12" i="6" s="1"/>
  <c r="H12" i="7" s="1"/>
  <c r="H26" i="13"/>
  <c r="H26" i="14" s="1"/>
  <c r="H26" i="1" s="1"/>
  <c r="H26" i="2" s="1"/>
  <c r="H26" i="3" s="1"/>
  <c r="H26" i="4" s="1"/>
  <c r="H26" i="5" s="1"/>
  <c r="H26" i="6" s="1"/>
  <c r="H26" i="7" s="1"/>
  <c r="H35" i="14"/>
  <c r="H35" i="1" s="1"/>
  <c r="H35" i="13"/>
  <c r="H31" i="13"/>
  <c r="H31" i="14" s="1"/>
  <c r="H31" i="1" s="1"/>
  <c r="H31" i="2" s="1"/>
  <c r="H31" i="3" s="1"/>
  <c r="H31" i="4" s="1"/>
  <c r="H31" i="5" s="1"/>
  <c r="H31" i="6" s="1"/>
  <c r="H31" i="7" s="1"/>
  <c r="H27" i="14"/>
  <c r="H27" i="1" s="1"/>
  <c r="H27" i="2" s="1"/>
  <c r="H27" i="3" s="1"/>
  <c r="H27" i="4" s="1"/>
  <c r="H27" i="5" s="1"/>
  <c r="H27" i="6" s="1"/>
  <c r="H27" i="7" s="1"/>
  <c r="H27" i="13"/>
  <c r="H23" i="13"/>
  <c r="H23" i="14" s="1"/>
  <c r="H23" i="1" s="1"/>
  <c r="H23" i="2" s="1"/>
  <c r="H23" i="3" s="1"/>
  <c r="H23" i="4" s="1"/>
  <c r="H23" i="5" s="1"/>
  <c r="H23" i="6" s="1"/>
  <c r="H23" i="7" s="1"/>
  <c r="H19" i="13"/>
  <c r="H19" i="14" s="1"/>
  <c r="H19" i="1" s="1"/>
  <c r="H19" i="2" s="1"/>
  <c r="H19" i="3" s="1"/>
  <c r="H19" i="4" s="1"/>
  <c r="H19" i="5" s="1"/>
  <c r="H19" i="6" s="1"/>
  <c r="H19" i="7" s="1"/>
  <c r="H15" i="13"/>
  <c r="H15" i="14" s="1"/>
  <c r="H15" i="1" s="1"/>
  <c r="H15" i="2" s="1"/>
  <c r="H15" i="3" s="1"/>
  <c r="H15" i="4" s="1"/>
  <c r="H15" i="5" s="1"/>
  <c r="H15" i="6" s="1"/>
  <c r="H15" i="7" s="1"/>
  <c r="H11" i="13"/>
  <c r="H11" i="14" s="1"/>
  <c r="H11" i="1" s="1"/>
  <c r="H11" i="2" s="1"/>
  <c r="H11" i="3" s="1"/>
  <c r="H11" i="4" s="1"/>
  <c r="H11" i="5" s="1"/>
  <c r="H11" i="6" s="1"/>
  <c r="H11" i="7" s="1"/>
  <c r="H22" i="13"/>
  <c r="H22" i="14" s="1"/>
  <c r="H22" i="1" s="1"/>
  <c r="H22" i="2" s="1"/>
  <c r="H22" i="3" s="1"/>
  <c r="H22" i="4" s="1"/>
  <c r="H22" i="5" s="1"/>
  <c r="H22" i="6" s="1"/>
  <c r="H22" i="7" s="1"/>
  <c r="H38" i="14"/>
  <c r="H38" i="1" s="1"/>
  <c r="H38" i="2" s="1"/>
  <c r="H38" i="3" s="1"/>
  <c r="H38" i="4" s="1"/>
  <c r="H38" i="5" s="1"/>
  <c r="H38" i="6" s="1"/>
  <c r="H38" i="7" s="1"/>
  <c r="H38" i="13"/>
  <c r="H34" i="13"/>
  <c r="H34" i="14" s="1"/>
  <c r="H34" i="1" s="1"/>
  <c r="H34" i="2" s="1"/>
  <c r="H34" i="3" s="1"/>
  <c r="H34" i="4" s="1"/>
  <c r="H34" i="5" s="1"/>
  <c r="H34" i="6" s="1"/>
  <c r="H34" i="7" s="1"/>
  <c r="H30" i="13"/>
  <c r="H30" i="14" s="1"/>
  <c r="H30" i="1" s="1"/>
  <c r="H30" i="2" s="1"/>
  <c r="H30" i="3" s="1"/>
  <c r="H30" i="4" s="1"/>
  <c r="H30" i="5" s="1"/>
  <c r="H30" i="6" s="1"/>
  <c r="H30" i="7" s="1"/>
  <c r="H14" i="13"/>
  <c r="H14" i="14" s="1"/>
  <c r="H14" i="1" s="1"/>
  <c r="H14" i="2" s="1"/>
  <c r="H14" i="3" s="1"/>
  <c r="H14" i="4" s="1"/>
  <c r="H14" i="5" s="1"/>
  <c r="H14" i="6" s="1"/>
  <c r="H14" i="7" s="1"/>
  <c r="H46" i="11"/>
  <c r="H6" i="2"/>
  <c r="H6" i="3" s="1"/>
  <c r="H6" i="4" s="1"/>
  <c r="H6" i="5" s="1"/>
  <c r="H6" i="6" s="1"/>
  <c r="H6" i="7" s="1"/>
  <c r="H35" i="2"/>
  <c r="H35" i="3" s="1"/>
  <c r="H35" i="4" s="1"/>
  <c r="H35" i="5" s="1"/>
  <c r="H35" i="6" s="1"/>
  <c r="H35" i="7" s="1"/>
  <c r="H7" i="2"/>
  <c r="H7" i="3" s="1"/>
  <c r="H7" i="4" s="1"/>
  <c r="H7" i="5" s="1"/>
  <c r="H7" i="6" s="1"/>
  <c r="H7" i="7" s="1"/>
  <c r="H40" i="4"/>
  <c r="H40" i="5" s="1"/>
  <c r="H40" i="6" s="1"/>
  <c r="H40" i="7" s="1"/>
  <c r="H8" i="2"/>
  <c r="H8" i="3" s="1"/>
  <c r="H8" i="4" s="1"/>
  <c r="H8" i="5" s="1"/>
  <c r="H8" i="6" s="1"/>
  <c r="H8" i="7" s="1"/>
  <c r="H39" i="4"/>
  <c r="H39" i="5" s="1"/>
  <c r="H39" i="6" s="1"/>
  <c r="H39" i="7" s="1"/>
  <c r="H41" i="4"/>
  <c r="H41" i="5" s="1"/>
  <c r="H9" i="2"/>
  <c r="H9" i="3" s="1"/>
  <c r="H9" i="4" s="1"/>
  <c r="H9" i="5" s="1"/>
  <c r="H9" i="6" s="1"/>
  <c r="H9" i="7" s="1"/>
  <c r="H5" i="2"/>
  <c r="H5" i="3" s="1"/>
  <c r="H5" i="4" s="1"/>
  <c r="H5" i="5" s="1"/>
  <c r="H5" i="6" s="1"/>
  <c r="H5" i="7" s="1"/>
  <c r="H10" i="2"/>
  <c r="H10" i="3" s="1"/>
  <c r="H10" i="4" s="1"/>
  <c r="H10" i="5" s="1"/>
  <c r="H10" i="6" s="1"/>
  <c r="H10" i="7" s="1"/>
  <c r="H4" i="2"/>
  <c r="H4" i="3" s="1"/>
  <c r="H4" i="4" s="1"/>
  <c r="H4" i="5" s="1"/>
  <c r="H4" i="6" s="1"/>
  <c r="H4" i="7" s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39" i="10"/>
  <c r="G41" i="10"/>
  <c r="G4" i="10"/>
  <c r="H41" i="6" l="1"/>
  <c r="H41" i="7" s="1"/>
  <c r="H9" i="8"/>
  <c r="H25" i="8"/>
  <c r="H8" i="8"/>
  <c r="H24" i="8"/>
  <c r="H40" i="8"/>
  <c r="H30" i="8"/>
  <c r="H34" i="8"/>
  <c r="H11" i="8"/>
  <c r="H19" i="8"/>
  <c r="H27" i="8"/>
  <c r="H6" i="8"/>
  <c r="H12" i="8"/>
  <c r="H28" i="8"/>
  <c r="H26" i="8"/>
  <c r="H17" i="8"/>
  <c r="H33" i="8"/>
  <c r="H39" i="8"/>
  <c r="H10" i="8"/>
  <c r="H5" i="8"/>
  <c r="H13" i="8"/>
  <c r="H21" i="8"/>
  <c r="H29" i="8"/>
  <c r="H37" i="8"/>
  <c r="H31" i="8"/>
  <c r="H22" i="8"/>
  <c r="H16" i="8"/>
  <c r="H32" i="8"/>
  <c r="H14" i="8"/>
  <c r="H18" i="8"/>
  <c r="H7" i="8"/>
  <c r="H15" i="8"/>
  <c r="H23" i="8"/>
  <c r="H35" i="8"/>
  <c r="H38" i="8"/>
  <c r="H20" i="8"/>
  <c r="H36" i="8"/>
  <c r="H4" i="8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" i="14"/>
  <c r="H41" i="8" l="1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" i="13"/>
  <c r="H46" i="13" l="1"/>
  <c r="H46" i="14" s="1"/>
  <c r="H46" i="1" s="1"/>
  <c r="H46" i="2" s="1"/>
  <c r="H46" i="3" s="1"/>
  <c r="H46" i="4" s="1"/>
  <c r="G5" i="11"/>
  <c r="G6" i="11"/>
  <c r="G7" i="11"/>
  <c r="G9" i="11"/>
  <c r="G10" i="11"/>
  <c r="G11" i="11"/>
  <c r="G12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" i="11"/>
  <c r="H47" i="6" l="1"/>
  <c r="H47" i="7" s="1"/>
  <c r="H49" i="8" s="1"/>
  <c r="H42" i="4" l="1"/>
  <c r="H42" i="5" s="1"/>
  <c r="H42" i="6" l="1"/>
  <c r="H42" i="7" s="1"/>
  <c r="H42" i="8" l="1"/>
</calcChain>
</file>

<file path=xl/sharedStrings.xml><?xml version="1.0" encoding="utf-8"?>
<sst xmlns="http://schemas.openxmlformats.org/spreadsheetml/2006/main" count="727" uniqueCount="79">
  <si>
    <t>由利本荘市公衆無線LAN利用状況</t>
    <rPh sb="14" eb="16">
      <t>ジョウキョウ</t>
    </rPh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</si>
  <si>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</si>
  <si>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</si>
  <si>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</si>
  <si>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</si>
  <si>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</si>
  <si>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</si>
  <si>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</si>
  <si>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</si>
  <si>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</si>
  <si>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</si>
  <si>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</si>
  <si>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</si>
  <si>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</si>
  <si>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</si>
  <si>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</si>
  <si>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</si>
  <si>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</si>
  <si>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合　計</t>
    <rPh sb="0" eb="1">
      <t>アイ</t>
    </rPh>
    <rPh sb="2" eb="3">
      <t>ケイ</t>
    </rPh>
    <phoneticPr fontId="2"/>
  </si>
  <si>
    <t>　レストハウス　すえひろ</t>
    <phoneticPr fontId="2"/>
  </si>
  <si>
    <t>第二庁舎１F</t>
    <rPh sb="0" eb="2">
      <t>ダイニ</t>
    </rPh>
    <rPh sb="2" eb="4">
      <t>チョウシャ</t>
    </rPh>
    <phoneticPr fontId="2"/>
  </si>
  <si>
    <t>ガス水道局</t>
    <rPh sb="2" eb="5">
      <t>スイドウキョク</t>
    </rPh>
    <phoneticPr fontId="2"/>
  </si>
  <si>
    <t>鶴舞会館</t>
    <rPh sb="0" eb="2">
      <t>ツルマイ</t>
    </rPh>
    <rPh sb="2" eb="4">
      <t>カイカン</t>
    </rPh>
    <phoneticPr fontId="2"/>
  </si>
  <si>
    <t>ボートプラザアクアパル</t>
    <phoneticPr fontId="2"/>
  </si>
  <si>
    <t>ぱいんすぱ新山</t>
    <rPh sb="5" eb="7">
      <t>シンザン</t>
    </rPh>
    <phoneticPr fontId="2"/>
  </si>
  <si>
    <t>市民交流学習センター</t>
    <rPh sb="0" eb="2">
      <t>シミン</t>
    </rPh>
    <rPh sb="2" eb="4">
      <t>コウリュウ</t>
    </rPh>
    <rPh sb="4" eb="6">
      <t>ガクシュウ</t>
    </rPh>
    <phoneticPr fontId="2"/>
  </si>
  <si>
    <t>岩城交流ターミナル</t>
    <rPh sb="0" eb="2">
      <t>イワキ</t>
    </rPh>
    <rPh sb="2" eb="4">
      <t>コウリュウ</t>
    </rPh>
    <phoneticPr fontId="2"/>
  </si>
  <si>
    <t>伝兵衛湯荘</t>
    <rPh sb="0" eb="1">
      <t>デン</t>
    </rPh>
    <rPh sb="1" eb="2">
      <t>ヘイ</t>
    </rPh>
    <rPh sb="2" eb="3">
      <t>エイ</t>
    </rPh>
    <rPh sb="3" eb="4">
      <t>ユ</t>
    </rPh>
    <rPh sb="4" eb="5">
      <t>ソウ</t>
    </rPh>
    <phoneticPr fontId="2"/>
  </si>
  <si>
    <t>八十八美術館</t>
    <rPh sb="0" eb="1">
      <t>ハチ</t>
    </rPh>
    <rPh sb="1" eb="2">
      <t>ジュウ</t>
    </rPh>
    <rPh sb="2" eb="3">
      <t>ハチ</t>
    </rPh>
    <rPh sb="3" eb="6">
      <t>ビジュツカン</t>
    </rPh>
    <phoneticPr fontId="2"/>
  </si>
  <si>
    <t>由利図書館</t>
    <rPh sb="0" eb="2">
      <t>ユリ</t>
    </rPh>
    <rPh sb="2" eb="5">
      <t>トショカン</t>
    </rPh>
    <phoneticPr fontId="2"/>
  </si>
  <si>
    <t>ゆりえもん</t>
    <phoneticPr fontId="2"/>
  </si>
  <si>
    <t>南由利原青少年旅行村</t>
    <rPh sb="0" eb="1">
      <t>ミナミ</t>
    </rPh>
    <rPh sb="1" eb="3">
      <t>ユリ</t>
    </rPh>
    <rPh sb="3" eb="4">
      <t>ハラ</t>
    </rPh>
    <rPh sb="4" eb="7">
      <t>セイショウネン</t>
    </rPh>
    <rPh sb="7" eb="10">
      <t>リョコウソン</t>
    </rPh>
    <phoneticPr fontId="2"/>
  </si>
  <si>
    <t>鶴舞温泉</t>
    <rPh sb="0" eb="2">
      <t>ツルマイ</t>
    </rPh>
    <rPh sb="2" eb="4">
      <t>オンセン</t>
    </rPh>
    <phoneticPr fontId="2"/>
  </si>
  <si>
    <t>黄桜温泉　湯楽里</t>
    <rPh sb="0" eb="2">
      <t>キザクラ</t>
    </rPh>
    <rPh sb="2" eb="4">
      <t>オンセン</t>
    </rPh>
    <rPh sb="5" eb="6">
      <t>ユ</t>
    </rPh>
    <rPh sb="6" eb="7">
      <t>ラク</t>
    </rPh>
    <rPh sb="7" eb="8">
      <t>リ</t>
    </rPh>
    <phoneticPr fontId="2"/>
  </si>
  <si>
    <t>東由利公民館</t>
    <rPh sb="0" eb="3">
      <t>ヒガシユリ</t>
    </rPh>
    <rPh sb="3" eb="6">
      <t>コウミンカン</t>
    </rPh>
    <phoneticPr fontId="2"/>
  </si>
  <si>
    <t>西目公民館シーガル</t>
    <rPh sb="0" eb="2">
      <t>ニシメ</t>
    </rPh>
    <rPh sb="2" eb="5">
      <t>コウミンカン</t>
    </rPh>
    <phoneticPr fontId="2"/>
  </si>
  <si>
    <t>にしめ物産館</t>
    <rPh sb="3" eb="6">
      <t>ブッサンカン</t>
    </rPh>
    <phoneticPr fontId="2"/>
  </si>
  <si>
    <t>西目かしわ温泉</t>
    <rPh sb="0" eb="2">
      <t>ニシメ</t>
    </rPh>
    <rPh sb="5" eb="7">
      <t>オンセン</t>
    </rPh>
    <phoneticPr fontId="2"/>
  </si>
  <si>
    <t>紫水館</t>
    <rPh sb="0" eb="2">
      <t>シスイ</t>
    </rPh>
    <rPh sb="2" eb="3">
      <t>カン</t>
    </rPh>
    <phoneticPr fontId="2"/>
  </si>
  <si>
    <t>消防本部１F</t>
    <rPh sb="0" eb="2">
      <t>ショウボウ</t>
    </rPh>
    <rPh sb="2" eb="4">
      <t>ホンブ</t>
    </rPh>
    <phoneticPr fontId="2"/>
  </si>
  <si>
    <t>消防本部３F</t>
    <rPh sb="0" eb="2">
      <t>ショウボウ</t>
    </rPh>
    <rPh sb="2" eb="4">
      <t>ホンブ</t>
    </rPh>
    <phoneticPr fontId="2"/>
  </si>
  <si>
    <t>消防本部４F１</t>
    <rPh sb="0" eb="2">
      <t>ショウボウ</t>
    </rPh>
    <rPh sb="2" eb="4">
      <t>ホンブ</t>
    </rPh>
    <phoneticPr fontId="2"/>
  </si>
  <si>
    <t>消防本部４F２</t>
    <rPh sb="0" eb="2">
      <t>ショウボウ</t>
    </rPh>
    <rPh sb="2" eb="4">
      <t>ホンブ</t>
    </rPh>
    <phoneticPr fontId="2"/>
  </si>
  <si>
    <t>第二庁舎２F</t>
    <rPh sb="0" eb="2">
      <t>ダイニ</t>
    </rPh>
    <rPh sb="2" eb="4">
      <t>チョウシャ</t>
    </rPh>
    <phoneticPr fontId="2"/>
  </si>
  <si>
    <t>延べ通信時間
(時間)</t>
    <rPh sb="0" eb="1">
      <t>ノ</t>
    </rPh>
    <rPh sb="2" eb="4">
      <t>ツウシン</t>
    </rPh>
    <rPh sb="4" eb="6">
      <t>ジカン</t>
    </rPh>
    <rPh sb="8" eb="10">
      <t>ジカン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</si>
  <si>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</si>
  <si>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</si>
  <si>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</si>
  <si>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鳥海山ろく線矢島駅</t>
    <rPh sb="0" eb="2">
      <t>チョウカイ</t>
    </rPh>
    <rPh sb="2" eb="3">
      <t>サン</t>
    </rPh>
    <rPh sb="5" eb="6">
      <t>セン</t>
    </rPh>
    <rPh sb="6" eb="8">
      <t>ヤシマ</t>
    </rPh>
    <rPh sb="8" eb="9">
      <t>エキ</t>
    </rPh>
    <phoneticPr fontId="2"/>
  </si>
  <si>
    <t>利用者
累計</t>
    <rPh sb="0" eb="3">
      <t>リヨウシャ</t>
    </rPh>
    <rPh sb="4" eb="6">
      <t>ルイケイ</t>
    </rPh>
    <phoneticPr fontId="2"/>
  </si>
  <si>
    <t>大内総合支所</t>
    <rPh sb="0" eb="2">
      <t>オオウチ</t>
    </rPh>
    <rPh sb="2" eb="4">
      <t>ソウゴウ</t>
    </rPh>
    <rPh sb="4" eb="6">
      <t>シショ</t>
    </rPh>
    <phoneticPr fontId="2"/>
  </si>
  <si>
    <t>矢島総合支所</t>
    <rPh sb="0" eb="2">
      <t>ヤシマ</t>
    </rPh>
    <rPh sb="2" eb="4">
      <t>ソウゴウ</t>
    </rPh>
    <rPh sb="4" eb="6">
      <t>シショ</t>
    </rPh>
    <phoneticPr fontId="2"/>
  </si>
  <si>
    <t>道の駅清水の里・鳥海郷直売所</t>
    <rPh sb="0" eb="1">
      <t>ミチ</t>
    </rPh>
    <rPh sb="2" eb="3">
      <t>エキ</t>
    </rPh>
    <rPh sb="3" eb="5">
      <t>シミズ</t>
    </rPh>
    <rPh sb="6" eb="7">
      <t>サト</t>
    </rPh>
    <rPh sb="8" eb="10">
      <t>チョウカイ</t>
    </rPh>
    <rPh sb="10" eb="11">
      <t>ゴウ</t>
    </rPh>
    <rPh sb="11" eb="13">
      <t>チョクバイ</t>
    </rPh>
    <rPh sb="13" eb="14">
      <t>ショ</t>
    </rPh>
    <phoneticPr fontId="2"/>
  </si>
  <si>
    <t>H28年度
利用者累計</t>
    <rPh sb="3" eb="5">
      <t>ネンド</t>
    </rPh>
    <rPh sb="6" eb="9">
      <t>リヨウシャ</t>
    </rPh>
    <rPh sb="9" eb="11">
      <t>ルイケイ</t>
    </rPh>
    <phoneticPr fontId="2"/>
  </si>
  <si>
    <t>2016/４/1～４/30</t>
    <phoneticPr fontId="2"/>
  </si>
  <si>
    <t>2016/5/1～5/31</t>
    <phoneticPr fontId="2"/>
  </si>
  <si>
    <t>2016/7/1～7/31</t>
    <phoneticPr fontId="2"/>
  </si>
  <si>
    <t>2016/8/1～8/31</t>
    <phoneticPr fontId="2"/>
  </si>
  <si>
    <t>2016/9/1～9/30</t>
    <phoneticPr fontId="2"/>
  </si>
  <si>
    <t>2016/6/1～6/30</t>
    <phoneticPr fontId="2"/>
  </si>
  <si>
    <t>28年6月分含まず</t>
    <rPh sb="2" eb="3">
      <t>ネン</t>
    </rPh>
    <rPh sb="4" eb="5">
      <t>ガツ</t>
    </rPh>
    <rPh sb="5" eb="6">
      <t>ブン</t>
    </rPh>
    <rPh sb="6" eb="7">
      <t>フク</t>
    </rPh>
    <phoneticPr fontId="2"/>
  </si>
  <si>
    <t>2016/10/1～10/31</t>
    <phoneticPr fontId="2"/>
  </si>
  <si>
    <t>2016/11/1～11/30</t>
    <phoneticPr fontId="2"/>
  </si>
  <si>
    <t>2016/12/1～12/31</t>
    <phoneticPr fontId="2"/>
  </si>
  <si>
    <t>2017/3/1～3/31</t>
    <phoneticPr fontId="2"/>
  </si>
  <si>
    <t>2017/2/1～2/29</t>
    <phoneticPr fontId="2"/>
  </si>
  <si>
    <t>以下の事由により、利用者累計は不完全です。</t>
    <rPh sb="0" eb="2">
      <t>イカ</t>
    </rPh>
    <rPh sb="3" eb="5">
      <t>ジユウ</t>
    </rPh>
    <rPh sb="9" eb="12">
      <t>リヨウシャ</t>
    </rPh>
    <rPh sb="12" eb="14">
      <t>ルイケイ</t>
    </rPh>
    <rPh sb="15" eb="18">
      <t>フカンゼン</t>
    </rPh>
    <phoneticPr fontId="2"/>
  </si>
  <si>
    <t>8月3日スペース書き込みの通り、28年6月分の取得を失念したため、６月利用実績が不明です。</t>
    <rPh sb="13" eb="14">
      <t>トオ</t>
    </rPh>
    <rPh sb="18" eb="19">
      <t>ネン</t>
    </rPh>
    <rPh sb="20" eb="22">
      <t>ガツブン</t>
    </rPh>
    <rPh sb="23" eb="25">
      <t>シュトク</t>
    </rPh>
    <rPh sb="26" eb="28">
      <t>シツネン</t>
    </rPh>
    <rPh sb="34" eb="35">
      <t>ツキ</t>
    </rPh>
    <rPh sb="35" eb="37">
      <t>リヨウ</t>
    </rPh>
    <rPh sb="37" eb="39">
      <t>ジッセキ</t>
    </rPh>
    <rPh sb="40" eb="42">
      <t>フメイ</t>
    </rPh>
    <phoneticPr fontId="2"/>
  </si>
  <si>
    <t>0</t>
    <phoneticPr fontId="2"/>
  </si>
  <si>
    <t>由利総合支所</t>
    <rPh sb="0" eb="2">
      <t>ユリ</t>
    </rPh>
    <rPh sb="2" eb="4">
      <t>ソウゴウ</t>
    </rPh>
    <rPh sb="4" eb="6">
      <t>シショ</t>
    </rPh>
    <phoneticPr fontId="2"/>
  </si>
  <si>
    <t xml:space="preserve">2017/1/1～1/31 </t>
    <phoneticPr fontId="2"/>
  </si>
  <si>
    <t>まいーれ　ラウンジ</t>
    <phoneticPr fontId="2"/>
  </si>
  <si>
    <t>まいーれ　多目的ホール</t>
    <rPh sb="5" eb="8">
      <t>タモクテキ</t>
    </rPh>
    <phoneticPr fontId="2"/>
  </si>
  <si>
    <t>2016/4/1～2017/3/31</t>
    <phoneticPr fontId="2"/>
  </si>
  <si>
    <t>H27年度
利用者累計</t>
    <rPh sb="3" eb="5">
      <t>ネンド</t>
    </rPh>
    <rPh sb="6" eb="9">
      <t>リヨウシャ</t>
    </rPh>
    <rPh sb="9" eb="11">
      <t>ルイケイ</t>
    </rPh>
    <phoneticPr fontId="2"/>
  </si>
  <si>
    <t>前年比
（実利用者）</t>
    <rPh sb="0" eb="2">
      <t>ゼンネン</t>
    </rPh>
    <rPh sb="2" eb="3">
      <t>ヒ</t>
    </rPh>
    <rPh sb="5" eb="6">
      <t>ジツ</t>
    </rPh>
    <rPh sb="6" eb="9">
      <t>リヨウシャ</t>
    </rPh>
    <phoneticPr fontId="2"/>
  </si>
  <si>
    <t>由利総合支所
（H28年12月より）</t>
    <rPh sb="0" eb="2">
      <t>ユリ</t>
    </rPh>
    <rPh sb="2" eb="4">
      <t>ソウゴウ</t>
    </rPh>
    <rPh sb="4" eb="6">
      <t>シショ</t>
    </rPh>
    <rPh sb="11" eb="12">
      <t>ネン</t>
    </rPh>
    <rPh sb="14" eb="15">
      <t>ツキ</t>
    </rPh>
    <phoneticPr fontId="2"/>
  </si>
  <si>
    <t>まいーれ　ラウンジ
（H29年3月より）</t>
    <rPh sb="14" eb="15">
      <t>ネン</t>
    </rPh>
    <rPh sb="16" eb="17">
      <t>ツキ</t>
    </rPh>
    <phoneticPr fontId="2"/>
  </si>
  <si>
    <t>まいーれ　多目的ホール
（H29年3月より）</t>
    <rPh sb="5" eb="8">
      <t>タモクテキ</t>
    </rPh>
    <rPh sb="16" eb="17">
      <t>ネン</t>
    </rPh>
    <rPh sb="18" eb="1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</si>
</sst>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3"/>
      <name val="ＭＳ Ｐゴシック"/>
      <family val="2"/>
      <charset val="128"/>
      <scheme val="minor"/>
    </font>
    <font>
      <sz val="12"/>
      <color theme="3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7" xfId="1" applyFont="1" applyBorder="1">
      <alignment vertical="center"/>
    </xf>
    <xf numFmtId="38" fontId="8" fillId="0" borderId="8" xfId="0" applyNumberFormat="1" applyFont="1" applyBorder="1">
      <alignment vertical="center"/>
    </xf>
    <xf numFmtId="38" fontId="8" fillId="0" borderId="10" xfId="0" applyNumberFormat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38" fontId="7" fillId="0" borderId="17" xfId="1" applyFont="1" applyBorder="1">
      <alignment vertical="center"/>
    </xf>
    <xf numFmtId="38" fontId="8" fillId="0" borderId="18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7" fillId="0" borderId="24" xfId="1" applyFont="1" applyBorder="1">
      <alignment vertical="center"/>
    </xf>
    <xf numFmtId="38" fontId="8" fillId="0" borderId="25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8" fontId="8" fillId="0" borderId="27" xfId="0" applyNumberFormat="1" applyFont="1" applyBorder="1">
      <alignment vertical="center"/>
    </xf>
    <xf numFmtId="38" fontId="5" fillId="0" borderId="1" xfId="0" applyNumberFormat="1" applyFont="1" applyBorder="1">
      <alignment vertical="center"/>
    </xf>
    <xf numFmtId="38" fontId="8" fillId="0" borderId="28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29" xfId="0" applyNumberFormat="1" applyFont="1" applyBorder="1">
      <alignment vertical="center"/>
    </xf>
    <xf numFmtId="38" fontId="5" fillId="0" borderId="32" xfId="0" applyNumberFormat="1" applyFont="1" applyBorder="1">
      <alignment vertical="center"/>
    </xf>
    <xf numFmtId="0" fontId="4" fillId="0" borderId="31" xfId="0" applyFont="1" applyBorder="1" applyAlignment="1">
      <alignment horizontal="center" vertical="center" wrapText="1"/>
    </xf>
    <xf numFmtId="38" fontId="5" fillId="0" borderId="33" xfId="0" applyNumberFormat="1" applyFont="1" applyBorder="1">
      <alignment vertical="center"/>
    </xf>
    <xf numFmtId="38" fontId="8" fillId="0" borderId="1" xfId="0" applyNumberFormat="1" applyFont="1" applyBorder="1">
      <alignment vertical="center"/>
    </xf>
    <xf numFmtId="38" fontId="5" fillId="0" borderId="35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8" fillId="0" borderId="37" xfId="0" applyNumberFormat="1" applyFont="1" applyBorder="1">
      <alignment vertical="center"/>
    </xf>
    <xf numFmtId="38" fontId="8" fillId="0" borderId="38" xfId="0" applyNumberFormat="1" applyFont="1" applyBorder="1">
      <alignment vertical="center"/>
    </xf>
    <xf numFmtId="38" fontId="5" fillId="0" borderId="36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8" fillId="0" borderId="7" xfId="0" applyNumberFormat="1" applyFont="1" applyBorder="1">
      <alignment vertical="center"/>
    </xf>
    <xf numFmtId="38" fontId="5" fillId="0" borderId="8" xfId="0" applyNumberFormat="1" applyFont="1" applyBorder="1">
      <alignment vertical="center"/>
    </xf>
    <xf numFmtId="38" fontId="8" fillId="0" borderId="39" xfId="0" applyNumberFormat="1" applyFont="1" applyBorder="1">
      <alignment vertical="center"/>
    </xf>
    <xf numFmtId="38" fontId="8" fillId="0" borderId="3" xfId="0" applyNumberFormat="1" applyFont="1" applyBorder="1">
      <alignment vertical="center"/>
    </xf>
    <xf numFmtId="38" fontId="8" fillId="0" borderId="40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/>
    </xf>
    <xf numFmtId="49" fontId="7" fillId="0" borderId="1" xfId="1" applyNumberFormat="1" applyFont="1" applyBorder="1" applyAlignment="1">
      <alignment horizontal="right" vertical="center"/>
    </xf>
    <xf numFmtId="38" fontId="5" fillId="0" borderId="45" xfId="0" applyNumberFormat="1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0" fontId="14" fillId="0" borderId="39" xfId="0" applyFont="1" applyBorder="1" applyAlignment="1">
      <alignment horizontal="right" vertical="top"/>
    </xf>
    <xf numFmtId="0" fontId="15" fillId="0" borderId="39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0" zoomScale="110" zoomScaleNormal="110" workbookViewId="0">
      <selection activeCell="D50" sqref="D50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5" width="15.875" style="1" bestFit="1" customWidth="1"/>
    <col min="6" max="6" width="13.25" style="1" bestFit="1" customWidth="1"/>
    <col min="7" max="7" width="0.125" style="1" customWidth="1"/>
    <col min="8" max="8" width="10.875" style="1" hidden="1" customWidth="1"/>
    <col min="9" max="16384" width="9" style="1"/>
  </cols>
  <sheetData>
    <row r="1" spans="1:8" ht="41.25" customHeight="1" x14ac:dyDescent="0.15">
      <c r="A1" s="2" t="s">
        <v>0</v>
      </c>
    </row>
    <row r="2" spans="1:8" ht="22.5" customHeight="1" thickBot="1" x14ac:dyDescent="0.2">
      <c r="A2" s="70" t="s">
        <v>54</v>
      </c>
      <c r="B2" s="70"/>
      <c r="C2" s="70"/>
      <c r="D2" s="70"/>
      <c r="E2" s="70"/>
      <c r="F2" s="70"/>
      <c r="G2" s="70"/>
    </row>
    <row r="3" spans="1:8" ht="35.25" customHeight="1" thickBot="1" x14ac:dyDescent="0.2">
      <c r="A3" s="72" t="s">
        <v>16</v>
      </c>
      <c r="B3" s="72"/>
      <c r="C3" s="72"/>
      <c r="D3" s="22" t="s">
        <v>44</v>
      </c>
      <c r="E3" s="22" t="s">
        <v>45</v>
      </c>
      <c r="F3" s="22" t="s">
        <v>46</v>
      </c>
      <c r="G3" s="23" t="s">
        <v>47</v>
      </c>
      <c r="H3" s="22" t="s">
        <v>49</v>
      </c>
    </row>
    <row r="4" spans="1:8" ht="35.25" customHeight="1" thickTop="1" x14ac:dyDescent="0.15">
      <c r="A4" s="71" t="s">
        <v>1</v>
      </c>
      <c r="B4" s="72" t="s">
        <v>2</v>
      </c>
      <c r="C4" s="4" t="s">
        <v>3</v>
      </c>
      <c r="D4" s="3">
        <v>454</v>
      </c>
      <c r="E4" s="3">
        <v>192</v>
      </c>
      <c r="F4" s="3">
        <v>114</v>
      </c>
      <c r="G4" s="24" t="e">
        <f>F4-#REF!</f>
        <v>#REF!</v>
      </c>
      <c r="H4" s="25">
        <f>F4</f>
        <v>114</v>
      </c>
    </row>
    <row r="5" spans="1:8" ht="35.25" customHeight="1" x14ac:dyDescent="0.15">
      <c r="A5" s="71"/>
      <c r="B5" s="72"/>
      <c r="C5" s="4" t="s">
        <v>4</v>
      </c>
      <c r="D5" s="3">
        <v>4101</v>
      </c>
      <c r="E5" s="3">
        <v>2387</v>
      </c>
      <c r="F5" s="3">
        <v>848</v>
      </c>
      <c r="G5" s="24" t="e">
        <f>F5-#REF!</f>
        <v>#REF!</v>
      </c>
      <c r="H5" s="25">
        <f t="shared" ref="H5:H46" si="0">F5</f>
        <v>848</v>
      </c>
    </row>
    <row r="6" spans="1:8" ht="35.25" customHeight="1" x14ac:dyDescent="0.15">
      <c r="A6" s="71"/>
      <c r="B6" s="72" t="s">
        <v>7</v>
      </c>
      <c r="C6" s="72"/>
      <c r="D6" s="3">
        <v>3229</v>
      </c>
      <c r="E6" s="3">
        <v>1508</v>
      </c>
      <c r="F6" s="3">
        <v>407</v>
      </c>
      <c r="G6" s="24" t="e">
        <f>F6-#REF!</f>
        <v>#REF!</v>
      </c>
      <c r="H6" s="25">
        <f t="shared" si="0"/>
        <v>407</v>
      </c>
    </row>
    <row r="7" spans="1:8" ht="35.25" customHeight="1" x14ac:dyDescent="0.15">
      <c r="A7" s="71"/>
      <c r="B7" s="72" t="s">
        <v>5</v>
      </c>
      <c r="C7" s="72"/>
      <c r="D7" s="3">
        <v>4274</v>
      </c>
      <c r="E7" s="3">
        <v>1662</v>
      </c>
      <c r="F7" s="3">
        <v>570</v>
      </c>
      <c r="G7" s="24" t="e">
        <f>F7-#REF!</f>
        <v>#REF!</v>
      </c>
      <c r="H7" s="25">
        <f t="shared" si="0"/>
        <v>570</v>
      </c>
    </row>
    <row r="8" spans="1:8" ht="35.25" customHeight="1" x14ac:dyDescent="0.15">
      <c r="A8" s="71"/>
      <c r="B8" s="72" t="s">
        <v>6</v>
      </c>
      <c r="C8" s="72"/>
      <c r="D8" s="3">
        <v>1660</v>
      </c>
      <c r="E8" s="3">
        <v>918</v>
      </c>
      <c r="F8" s="3">
        <v>330</v>
      </c>
      <c r="G8" s="24" t="e">
        <f>F8-#REF!</f>
        <v>#REF!</v>
      </c>
      <c r="H8" s="25">
        <f t="shared" si="0"/>
        <v>330</v>
      </c>
    </row>
    <row r="9" spans="1:8" ht="35.25" customHeight="1" x14ac:dyDescent="0.15">
      <c r="A9" s="71"/>
      <c r="B9" s="72" t="s">
        <v>17</v>
      </c>
      <c r="C9" s="72"/>
      <c r="D9" s="3">
        <v>1075</v>
      </c>
      <c r="E9" s="3">
        <v>679</v>
      </c>
      <c r="F9" s="3">
        <v>342</v>
      </c>
      <c r="G9" s="24" t="e">
        <f>F9-#REF!</f>
        <v>#REF!</v>
      </c>
      <c r="H9" s="25">
        <f t="shared" si="0"/>
        <v>342</v>
      </c>
    </row>
    <row r="10" spans="1:8" ht="35.25" customHeight="1" x14ac:dyDescent="0.15">
      <c r="A10" s="71" t="s">
        <v>43</v>
      </c>
      <c r="B10" s="71"/>
      <c r="C10" s="71"/>
      <c r="D10" s="3">
        <v>1640</v>
      </c>
      <c r="E10" s="3">
        <v>983</v>
      </c>
      <c r="F10" s="3">
        <v>340</v>
      </c>
      <c r="G10" s="24" t="e">
        <f>F10-#REF!</f>
        <v>#REF!</v>
      </c>
      <c r="H10" s="25">
        <f t="shared" si="0"/>
        <v>340</v>
      </c>
    </row>
    <row r="11" spans="1:8" ht="35.25" customHeight="1" x14ac:dyDescent="0.15">
      <c r="A11" s="71" t="s">
        <v>9</v>
      </c>
      <c r="B11" s="71"/>
      <c r="C11" s="71"/>
      <c r="D11" s="3">
        <v>681</v>
      </c>
      <c r="E11" s="3">
        <v>342</v>
      </c>
      <c r="F11" s="3">
        <v>148</v>
      </c>
      <c r="G11" s="24" t="e">
        <f>F11-#REF!</f>
        <v>#REF!</v>
      </c>
      <c r="H11" s="25">
        <f t="shared" si="0"/>
        <v>148</v>
      </c>
    </row>
    <row r="12" spans="1:8" ht="35.25" customHeight="1" x14ac:dyDescent="0.15">
      <c r="A12" s="71" t="s">
        <v>10</v>
      </c>
      <c r="B12" s="71"/>
      <c r="C12" s="71"/>
      <c r="D12" s="3">
        <v>902</v>
      </c>
      <c r="E12" s="3">
        <v>309</v>
      </c>
      <c r="F12" s="3">
        <v>152</v>
      </c>
      <c r="G12" s="24" t="e">
        <f>F12-#REF!</f>
        <v>#REF!</v>
      </c>
      <c r="H12" s="25">
        <f t="shared" si="0"/>
        <v>152</v>
      </c>
    </row>
    <row r="13" spans="1:8" ht="35.25" customHeight="1" x14ac:dyDescent="0.15">
      <c r="A13" s="71" t="s">
        <v>11</v>
      </c>
      <c r="B13" s="71"/>
      <c r="C13" s="71"/>
      <c r="D13" s="3">
        <v>621</v>
      </c>
      <c r="E13" s="3">
        <v>528</v>
      </c>
      <c r="F13" s="3">
        <v>300</v>
      </c>
      <c r="G13" s="24" t="e">
        <f>F13-#REF!</f>
        <v>#REF!</v>
      </c>
      <c r="H13" s="25">
        <f t="shared" si="0"/>
        <v>300</v>
      </c>
    </row>
    <row r="14" spans="1:8" ht="35.25" customHeight="1" x14ac:dyDescent="0.15">
      <c r="A14" s="71" t="s">
        <v>12</v>
      </c>
      <c r="B14" s="71"/>
      <c r="C14" s="71"/>
      <c r="D14" s="3">
        <v>618</v>
      </c>
      <c r="E14" s="3">
        <v>179</v>
      </c>
      <c r="F14" s="3">
        <v>81</v>
      </c>
      <c r="G14" s="24" t="e">
        <f>F14-#REF!</f>
        <v>#REF!</v>
      </c>
      <c r="H14" s="25">
        <f t="shared" si="0"/>
        <v>81</v>
      </c>
    </row>
    <row r="15" spans="1:8" ht="35.25" customHeight="1" x14ac:dyDescent="0.15">
      <c r="A15" s="71" t="s">
        <v>13</v>
      </c>
      <c r="B15" s="71"/>
      <c r="C15" s="71"/>
      <c r="D15" s="3">
        <v>1381</v>
      </c>
      <c r="E15" s="3">
        <v>463</v>
      </c>
      <c r="F15" s="3">
        <v>137</v>
      </c>
      <c r="G15" s="24" t="e">
        <f>F15-#REF!</f>
        <v>#REF!</v>
      </c>
      <c r="H15" s="25">
        <f t="shared" si="0"/>
        <v>137</v>
      </c>
    </row>
    <row r="16" spans="1:8" ht="35.25" customHeight="1" x14ac:dyDescent="0.15">
      <c r="A16" s="71" t="s">
        <v>14</v>
      </c>
      <c r="B16" s="71"/>
      <c r="C16" s="71"/>
      <c r="D16" s="3">
        <v>2773</v>
      </c>
      <c r="E16" s="3">
        <v>1719</v>
      </c>
      <c r="F16" s="3">
        <v>465</v>
      </c>
      <c r="G16" s="24" t="e">
        <f>F16-#REF!</f>
        <v>#REF!</v>
      </c>
      <c r="H16" s="25">
        <f t="shared" si="0"/>
        <v>465</v>
      </c>
    </row>
    <row r="17" spans="1:8" ht="35.25" customHeight="1" x14ac:dyDescent="0.15">
      <c r="A17" s="71" t="s">
        <v>15</v>
      </c>
      <c r="B17" s="71"/>
      <c r="C17" s="71"/>
      <c r="D17" s="3">
        <v>1548</v>
      </c>
      <c r="E17" s="3">
        <v>510</v>
      </c>
      <c r="F17" s="3">
        <v>70</v>
      </c>
      <c r="G17" s="24" t="e">
        <f>F17-#REF!</f>
        <v>#REF!</v>
      </c>
      <c r="H17" s="25">
        <f t="shared" si="0"/>
        <v>70</v>
      </c>
    </row>
    <row r="18" spans="1:8" ht="35.25" customHeight="1" x14ac:dyDescent="0.15">
      <c r="A18" s="85" t="s">
        <v>19</v>
      </c>
      <c r="B18" s="86"/>
      <c r="C18" s="87"/>
      <c r="D18" s="3">
        <v>69</v>
      </c>
      <c r="E18" s="3">
        <v>36</v>
      </c>
      <c r="F18" s="3">
        <v>31</v>
      </c>
      <c r="G18" s="24" t="e">
        <f>F18-#REF!</f>
        <v>#REF!</v>
      </c>
      <c r="H18" s="25">
        <f t="shared" si="0"/>
        <v>31</v>
      </c>
    </row>
    <row r="19" spans="1:8" ht="35.25" customHeight="1" x14ac:dyDescent="0.15">
      <c r="A19" s="75" t="s">
        <v>20</v>
      </c>
      <c r="B19" s="76"/>
      <c r="C19" s="77"/>
      <c r="D19" s="3">
        <v>1201</v>
      </c>
      <c r="E19" s="3">
        <v>694</v>
      </c>
      <c r="F19" s="3">
        <v>251</v>
      </c>
      <c r="G19" s="24" t="e">
        <f>F19-#REF!</f>
        <v>#REF!</v>
      </c>
      <c r="H19" s="25">
        <f t="shared" si="0"/>
        <v>251</v>
      </c>
    </row>
    <row r="20" spans="1:8" ht="35.25" customHeight="1" x14ac:dyDescent="0.15">
      <c r="A20" s="75" t="s">
        <v>21</v>
      </c>
      <c r="B20" s="76"/>
      <c r="C20" s="77"/>
      <c r="D20" s="3">
        <v>3927</v>
      </c>
      <c r="E20" s="3">
        <v>1888</v>
      </c>
      <c r="F20" s="3">
        <v>935</v>
      </c>
      <c r="G20" s="24" t="e">
        <f>F20-#REF!</f>
        <v>#REF!</v>
      </c>
      <c r="H20" s="25">
        <f t="shared" si="0"/>
        <v>935</v>
      </c>
    </row>
    <row r="21" spans="1:8" ht="35.25" customHeight="1" x14ac:dyDescent="0.15">
      <c r="A21" s="75" t="s">
        <v>22</v>
      </c>
      <c r="B21" s="76"/>
      <c r="C21" s="77"/>
      <c r="D21" s="3">
        <v>1104</v>
      </c>
      <c r="E21" s="3">
        <v>550</v>
      </c>
      <c r="F21" s="3">
        <v>309</v>
      </c>
      <c r="G21" s="24" t="e">
        <f>F21-#REF!</f>
        <v>#REF!</v>
      </c>
      <c r="H21" s="25">
        <f t="shared" si="0"/>
        <v>309</v>
      </c>
    </row>
    <row r="22" spans="1:8" ht="35.25" customHeight="1" x14ac:dyDescent="0.15">
      <c r="A22" s="75" t="s">
        <v>23</v>
      </c>
      <c r="B22" s="76"/>
      <c r="C22" s="77"/>
      <c r="D22" s="3">
        <v>2656</v>
      </c>
      <c r="E22" s="3">
        <v>1176</v>
      </c>
      <c r="F22" s="3">
        <v>281</v>
      </c>
      <c r="G22" s="24" t="e">
        <f>F22-#REF!</f>
        <v>#REF!</v>
      </c>
      <c r="H22" s="25">
        <f t="shared" si="0"/>
        <v>281</v>
      </c>
    </row>
    <row r="23" spans="1:8" ht="35.25" customHeight="1" x14ac:dyDescent="0.15">
      <c r="A23" s="75" t="s">
        <v>24</v>
      </c>
      <c r="B23" s="76"/>
      <c r="C23" s="77"/>
      <c r="D23" s="3">
        <v>377</v>
      </c>
      <c r="E23" s="3">
        <v>228</v>
      </c>
      <c r="F23" s="3">
        <v>118</v>
      </c>
      <c r="G23" s="24" t="e">
        <f>F23-#REF!</f>
        <v>#REF!</v>
      </c>
      <c r="H23" s="25">
        <f t="shared" si="0"/>
        <v>118</v>
      </c>
    </row>
    <row r="24" spans="1:8" ht="35.25" customHeight="1" x14ac:dyDescent="0.15">
      <c r="A24" s="75" t="s">
        <v>25</v>
      </c>
      <c r="B24" s="76"/>
      <c r="C24" s="77"/>
      <c r="D24" s="3">
        <v>189</v>
      </c>
      <c r="E24" s="3">
        <v>140</v>
      </c>
      <c r="F24" s="3">
        <v>85</v>
      </c>
      <c r="G24" s="24" t="e">
        <f>F24-#REF!</f>
        <v>#REF!</v>
      </c>
      <c r="H24" s="25">
        <f t="shared" si="0"/>
        <v>85</v>
      </c>
    </row>
    <row r="25" spans="1:8" ht="35.25" customHeight="1" x14ac:dyDescent="0.15">
      <c r="A25" s="75" t="s">
        <v>26</v>
      </c>
      <c r="B25" s="76"/>
      <c r="C25" s="77"/>
      <c r="D25" s="3">
        <v>1234</v>
      </c>
      <c r="E25" s="3">
        <v>776</v>
      </c>
      <c r="F25" s="3">
        <v>586</v>
      </c>
      <c r="G25" s="24" t="e">
        <f>F25-#REF!</f>
        <v>#REF!</v>
      </c>
      <c r="H25" s="25">
        <f t="shared" si="0"/>
        <v>586</v>
      </c>
    </row>
    <row r="26" spans="1:8" ht="35.25" customHeight="1" x14ac:dyDescent="0.15">
      <c r="A26" s="75" t="s">
        <v>27</v>
      </c>
      <c r="B26" s="76"/>
      <c r="C26" s="77"/>
      <c r="D26" s="3">
        <v>135</v>
      </c>
      <c r="E26" s="3">
        <v>101</v>
      </c>
      <c r="F26" s="3">
        <v>54</v>
      </c>
      <c r="G26" s="24" t="e">
        <f>F26-#REF!</f>
        <v>#REF!</v>
      </c>
      <c r="H26" s="25">
        <f t="shared" si="0"/>
        <v>54</v>
      </c>
    </row>
    <row r="27" spans="1:8" ht="35.25" customHeight="1" x14ac:dyDescent="0.15">
      <c r="A27" s="75" t="s">
        <v>28</v>
      </c>
      <c r="B27" s="76"/>
      <c r="C27" s="77"/>
      <c r="D27" s="3">
        <v>205</v>
      </c>
      <c r="E27" s="3">
        <v>44</v>
      </c>
      <c r="F27" s="3">
        <v>10</v>
      </c>
      <c r="G27" s="24" t="e">
        <f>F27-#REF!</f>
        <v>#REF!</v>
      </c>
      <c r="H27" s="25">
        <f t="shared" si="0"/>
        <v>10</v>
      </c>
    </row>
    <row r="28" spans="1:8" ht="35.25" customHeight="1" x14ac:dyDescent="0.15">
      <c r="A28" s="75" t="s">
        <v>29</v>
      </c>
      <c r="B28" s="76"/>
      <c r="C28" s="77"/>
      <c r="D28" s="3">
        <v>457</v>
      </c>
      <c r="E28" s="3">
        <v>265</v>
      </c>
      <c r="F28" s="3">
        <v>129</v>
      </c>
      <c r="G28" s="24" t="e">
        <f>F28-#REF!</f>
        <v>#REF!</v>
      </c>
      <c r="H28" s="25">
        <f t="shared" si="0"/>
        <v>129</v>
      </c>
    </row>
    <row r="29" spans="1:8" ht="35.25" customHeight="1" x14ac:dyDescent="0.15">
      <c r="A29" s="75" t="s">
        <v>30</v>
      </c>
      <c r="B29" s="76"/>
      <c r="C29" s="77"/>
      <c r="D29" s="3">
        <v>625</v>
      </c>
      <c r="E29" s="3">
        <v>307</v>
      </c>
      <c r="F29" s="3">
        <v>194</v>
      </c>
      <c r="G29" s="24" t="e">
        <f>F29-#REF!</f>
        <v>#REF!</v>
      </c>
      <c r="H29" s="25">
        <f t="shared" si="0"/>
        <v>194</v>
      </c>
    </row>
    <row r="30" spans="1:8" ht="35.25" customHeight="1" x14ac:dyDescent="0.15">
      <c r="A30" s="75" t="s">
        <v>31</v>
      </c>
      <c r="B30" s="76"/>
      <c r="C30" s="77"/>
      <c r="D30" s="3">
        <v>165</v>
      </c>
      <c r="E30" s="3">
        <v>100</v>
      </c>
      <c r="F30" s="3">
        <v>52</v>
      </c>
      <c r="G30" s="24" t="e">
        <f>F30-#REF!</f>
        <v>#REF!</v>
      </c>
      <c r="H30" s="25">
        <f t="shared" si="0"/>
        <v>52</v>
      </c>
    </row>
    <row r="31" spans="1:8" ht="35.25" customHeight="1" x14ac:dyDescent="0.15">
      <c r="A31" s="75" t="s">
        <v>32</v>
      </c>
      <c r="B31" s="76"/>
      <c r="C31" s="77"/>
      <c r="D31" s="3">
        <v>906</v>
      </c>
      <c r="E31" s="3">
        <v>512</v>
      </c>
      <c r="F31" s="3">
        <v>284</v>
      </c>
      <c r="G31" s="24" t="e">
        <f>F31-#REF!</f>
        <v>#REF!</v>
      </c>
      <c r="H31" s="25">
        <f t="shared" si="0"/>
        <v>284</v>
      </c>
    </row>
    <row r="32" spans="1:8" ht="35.25" customHeight="1" x14ac:dyDescent="0.15">
      <c r="A32" s="75" t="s">
        <v>33</v>
      </c>
      <c r="B32" s="76"/>
      <c r="C32" s="77"/>
      <c r="D32" s="3">
        <v>627</v>
      </c>
      <c r="E32" s="3">
        <v>369</v>
      </c>
      <c r="F32" s="3">
        <v>254</v>
      </c>
      <c r="G32" s="24" t="e">
        <f>F32-#REF!</f>
        <v>#REF!</v>
      </c>
      <c r="H32" s="25">
        <f t="shared" si="0"/>
        <v>254</v>
      </c>
    </row>
    <row r="33" spans="1:8" ht="35.25" customHeight="1" x14ac:dyDescent="0.15">
      <c r="A33" s="75" t="s">
        <v>34</v>
      </c>
      <c r="B33" s="76"/>
      <c r="C33" s="77"/>
      <c r="D33" s="3">
        <v>76</v>
      </c>
      <c r="E33" s="3">
        <v>54</v>
      </c>
      <c r="F33" s="3">
        <v>30</v>
      </c>
      <c r="G33" s="24" t="e">
        <f>F33-#REF!</f>
        <v>#REF!</v>
      </c>
      <c r="H33" s="25">
        <f t="shared" si="0"/>
        <v>30</v>
      </c>
    </row>
    <row r="34" spans="1:8" ht="35.25" customHeight="1" x14ac:dyDescent="0.15">
      <c r="A34" s="75" t="s">
        <v>35</v>
      </c>
      <c r="B34" s="76"/>
      <c r="C34" s="77"/>
      <c r="D34" s="3">
        <v>1042</v>
      </c>
      <c r="E34" s="3">
        <v>741</v>
      </c>
      <c r="F34" s="3">
        <v>273</v>
      </c>
      <c r="G34" s="24" t="e">
        <f>F34-#REF!</f>
        <v>#REF!</v>
      </c>
      <c r="H34" s="25">
        <f t="shared" si="0"/>
        <v>273</v>
      </c>
    </row>
    <row r="35" spans="1:8" ht="35.25" customHeight="1" x14ac:dyDescent="0.15">
      <c r="A35" s="75" t="s">
        <v>36</v>
      </c>
      <c r="B35" s="76"/>
      <c r="C35" s="77"/>
      <c r="D35" s="3">
        <v>922</v>
      </c>
      <c r="E35" s="3">
        <v>684</v>
      </c>
      <c r="F35" s="3">
        <v>505</v>
      </c>
      <c r="G35" s="24" t="e">
        <f>F35-#REF!</f>
        <v>#REF!</v>
      </c>
      <c r="H35" s="25">
        <f t="shared" si="0"/>
        <v>505</v>
      </c>
    </row>
    <row r="36" spans="1:8" ht="35.25" customHeight="1" x14ac:dyDescent="0.15">
      <c r="A36" s="75" t="s">
        <v>37</v>
      </c>
      <c r="B36" s="76"/>
      <c r="C36" s="77"/>
      <c r="D36" s="3">
        <v>438</v>
      </c>
      <c r="E36" s="3">
        <v>142</v>
      </c>
      <c r="F36" s="3">
        <v>59</v>
      </c>
      <c r="G36" s="24" t="e">
        <f>F36-#REF!</f>
        <v>#REF!</v>
      </c>
      <c r="H36" s="25">
        <f t="shared" si="0"/>
        <v>59</v>
      </c>
    </row>
    <row r="37" spans="1:8" ht="35.25" customHeight="1" x14ac:dyDescent="0.15">
      <c r="A37" s="75" t="s">
        <v>38</v>
      </c>
      <c r="B37" s="76"/>
      <c r="C37" s="77"/>
      <c r="D37" s="3">
        <v>200</v>
      </c>
      <c r="E37" s="3">
        <v>102</v>
      </c>
      <c r="F37" s="3">
        <v>50</v>
      </c>
      <c r="G37" s="24" t="e">
        <f>F37-#REF!</f>
        <v>#REF!</v>
      </c>
      <c r="H37" s="25">
        <f t="shared" si="0"/>
        <v>50</v>
      </c>
    </row>
    <row r="38" spans="1:8" ht="35.25" customHeight="1" x14ac:dyDescent="0.15">
      <c r="A38" s="75" t="s">
        <v>39</v>
      </c>
      <c r="B38" s="76"/>
      <c r="C38" s="77"/>
      <c r="D38" s="3">
        <v>2114</v>
      </c>
      <c r="E38" s="3">
        <v>815</v>
      </c>
      <c r="F38" s="3">
        <v>133</v>
      </c>
      <c r="G38" s="24" t="e">
        <f>F38-#REF!</f>
        <v>#REF!</v>
      </c>
      <c r="H38" s="25">
        <f t="shared" si="0"/>
        <v>133</v>
      </c>
    </row>
    <row r="39" spans="1:8" ht="35.25" customHeight="1" x14ac:dyDescent="0.15">
      <c r="A39" s="75" t="s">
        <v>40</v>
      </c>
      <c r="B39" s="76"/>
      <c r="C39" s="77"/>
      <c r="D39" s="3">
        <v>2012</v>
      </c>
      <c r="E39" s="3">
        <v>673</v>
      </c>
      <c r="F39" s="3">
        <v>147</v>
      </c>
      <c r="G39" s="24" t="e">
        <f>F39-#REF!</f>
        <v>#REF!</v>
      </c>
      <c r="H39" s="25">
        <f t="shared" si="0"/>
        <v>147</v>
      </c>
    </row>
    <row r="40" spans="1:8" ht="35.25" customHeight="1" x14ac:dyDescent="0.15">
      <c r="A40" s="75" t="s">
        <v>41</v>
      </c>
      <c r="B40" s="76"/>
      <c r="C40" s="77"/>
      <c r="D40" s="3">
        <v>1706</v>
      </c>
      <c r="E40" s="3">
        <v>583</v>
      </c>
      <c r="F40" s="3">
        <v>93</v>
      </c>
      <c r="G40" s="24" t="e">
        <f>F40-#REF!</f>
        <v>#REF!</v>
      </c>
      <c r="H40" s="25">
        <f t="shared" si="0"/>
        <v>93</v>
      </c>
    </row>
    <row r="41" spans="1:8" ht="35.25" customHeight="1" x14ac:dyDescent="0.15">
      <c r="A41" s="75" t="s">
        <v>42</v>
      </c>
      <c r="B41" s="76"/>
      <c r="C41" s="77"/>
      <c r="D41" s="3">
        <v>258</v>
      </c>
      <c r="E41" s="3">
        <v>173</v>
      </c>
      <c r="F41" s="3">
        <v>77</v>
      </c>
      <c r="G41" s="24" t="e">
        <f>F41-#REF!</f>
        <v>#REF!</v>
      </c>
      <c r="H41" s="25">
        <f t="shared" si="0"/>
        <v>77</v>
      </c>
    </row>
    <row r="42" spans="1:8" ht="34.15" customHeight="1" x14ac:dyDescent="0.15">
      <c r="A42" s="78" t="s">
        <v>48</v>
      </c>
      <c r="B42" s="79"/>
      <c r="C42" s="80"/>
      <c r="D42" s="16">
        <v>1933</v>
      </c>
      <c r="E42" s="16">
        <v>1395</v>
      </c>
      <c r="F42" s="16">
        <v>341</v>
      </c>
      <c r="G42" s="54" t="e">
        <f>F42-#REF!</f>
        <v>#REF!</v>
      </c>
      <c r="H42" s="25">
        <f t="shared" si="0"/>
        <v>341</v>
      </c>
    </row>
    <row r="43" spans="1:8" ht="34.15" customHeight="1" x14ac:dyDescent="0.15">
      <c r="A43" s="81" t="s">
        <v>50</v>
      </c>
      <c r="B43" s="76"/>
      <c r="C43" s="77"/>
      <c r="D43" s="3">
        <v>785</v>
      </c>
      <c r="E43" s="3">
        <v>213</v>
      </c>
      <c r="F43" s="3">
        <v>36</v>
      </c>
      <c r="G43" s="24" t="e">
        <f>F43-#REF!</f>
        <v>#REF!</v>
      </c>
      <c r="H43" s="25">
        <f t="shared" si="0"/>
        <v>36</v>
      </c>
    </row>
    <row r="44" spans="1:8" ht="34.15" customHeight="1" x14ac:dyDescent="0.15">
      <c r="A44" s="78" t="s">
        <v>51</v>
      </c>
      <c r="B44" s="79"/>
      <c r="C44" s="80"/>
      <c r="D44" s="16">
        <v>1065</v>
      </c>
      <c r="E44" s="16">
        <v>372</v>
      </c>
      <c r="F44" s="16">
        <v>89</v>
      </c>
      <c r="G44" s="24" t="e">
        <f>F44-#REF!</f>
        <v>#REF!</v>
      </c>
      <c r="H44" s="25">
        <f t="shared" si="0"/>
        <v>89</v>
      </c>
    </row>
    <row r="45" spans="1:8" ht="34.15" customHeight="1" thickBot="1" x14ac:dyDescent="0.2">
      <c r="A45" s="82" t="s">
        <v>52</v>
      </c>
      <c r="B45" s="83"/>
      <c r="C45" s="84"/>
      <c r="D45" s="16">
        <v>433</v>
      </c>
      <c r="E45" s="16">
        <v>338</v>
      </c>
      <c r="F45" s="16">
        <v>235</v>
      </c>
      <c r="G45" s="55" t="e">
        <f>F45-#REF!</f>
        <v>#REF!</v>
      </c>
      <c r="H45" s="25">
        <f t="shared" si="0"/>
        <v>235</v>
      </c>
    </row>
    <row r="46" spans="1:8" ht="35.25" customHeight="1" thickBot="1" x14ac:dyDescent="0.2">
      <c r="A46" s="88" t="s">
        <v>18</v>
      </c>
      <c r="B46" s="89"/>
      <c r="C46" s="89"/>
      <c r="D46" s="7">
        <f>SUM(D4:D45)</f>
        <v>51818</v>
      </c>
      <c r="E46" s="7">
        <f>SUM(E4:E45)</f>
        <v>25850</v>
      </c>
      <c r="F46" s="7">
        <f>SUM(F4:F45)</f>
        <v>9945</v>
      </c>
      <c r="G46" s="51" t="e">
        <f>F46-#REF!</f>
        <v>#REF!</v>
      </c>
      <c r="H46" s="52">
        <f t="shared" si="0"/>
        <v>9945</v>
      </c>
    </row>
    <row r="47" spans="1:8" ht="35.25" customHeight="1" thickBot="1" x14ac:dyDescent="0.2">
      <c r="A47" s="56"/>
      <c r="B47" s="56"/>
      <c r="C47" s="56"/>
      <c r="D47" s="57"/>
      <c r="E47" s="57"/>
      <c r="F47" s="57"/>
      <c r="G47" s="53"/>
      <c r="H47" s="58"/>
    </row>
    <row r="48" spans="1:8" ht="9" customHeight="1" x14ac:dyDescent="0.15">
      <c r="A48" s="73"/>
      <c r="B48" s="74"/>
      <c r="C48" s="74"/>
      <c r="D48" s="74"/>
      <c r="E48" s="74"/>
      <c r="F48" s="74"/>
      <c r="G48" s="53"/>
    </row>
    <row r="49" ht="30.75" customHeight="1" x14ac:dyDescent="0.15"/>
  </sheetData>
  <mergeCells count="46">
    <mergeCell ref="A16:C16"/>
    <mergeCell ref="A17:C17"/>
    <mergeCell ref="A18:C18"/>
    <mergeCell ref="A46:C46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48:F48"/>
    <mergeCell ref="A19:C19"/>
    <mergeCell ref="A20:C20"/>
    <mergeCell ref="A21:C21"/>
    <mergeCell ref="A22:C22"/>
    <mergeCell ref="A23:C23"/>
    <mergeCell ref="A29:C29"/>
    <mergeCell ref="A36:C36"/>
    <mergeCell ref="A37:C37"/>
    <mergeCell ref="A38:C38"/>
    <mergeCell ref="A39:C39"/>
    <mergeCell ref="A40:C40"/>
    <mergeCell ref="A42:C42"/>
    <mergeCell ref="A43:C43"/>
    <mergeCell ref="A44:C44"/>
    <mergeCell ref="A45:C45"/>
    <mergeCell ref="A2:G2"/>
    <mergeCell ref="A15:C15"/>
    <mergeCell ref="A3:C3"/>
    <mergeCell ref="A4:A9"/>
    <mergeCell ref="B4:B5"/>
    <mergeCell ref="B6:C6"/>
    <mergeCell ref="B7:C7"/>
    <mergeCell ref="B8:C8"/>
    <mergeCell ref="B9:C9"/>
    <mergeCell ref="A10:C10"/>
    <mergeCell ref="A11:C11"/>
    <mergeCell ref="A12:C12"/>
    <mergeCell ref="A13:C13"/>
    <mergeCell ref="A14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L7" sqref="L7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9" width="9" style="1" customWidth="1"/>
    <col min="10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70</v>
      </c>
      <c r="B2" s="100"/>
      <c r="C2" s="100"/>
      <c r="D2" s="100"/>
      <c r="E2" s="100"/>
      <c r="F2" s="100"/>
      <c r="G2" s="100"/>
      <c r="H2" s="69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7" t="s">
        <v>66</v>
      </c>
    </row>
    <row r="4" spans="1:10" ht="34.15" customHeight="1" thickTop="1" x14ac:dyDescent="0.15">
      <c r="A4" s="102" t="s">
        <v>1</v>
      </c>
      <c r="B4" s="97" t="s">
        <v>2</v>
      </c>
      <c r="C4" s="46" t="s">
        <v>3</v>
      </c>
      <c r="D4" s="12">
        <v>4089</v>
      </c>
      <c r="E4" s="12">
        <v>1955</v>
      </c>
      <c r="F4" s="12">
        <v>382</v>
      </c>
      <c r="G4" s="13">
        <f>F4-'201612'!F4</f>
        <v>32</v>
      </c>
      <c r="H4" s="29">
        <f>'201612'!H4+F4</f>
        <v>2650</v>
      </c>
      <c r="J4" s="68" t="s">
        <v>67</v>
      </c>
    </row>
    <row r="5" spans="1:10" ht="34.15" customHeight="1" x14ac:dyDescent="0.15">
      <c r="A5" s="98"/>
      <c r="B5" s="72"/>
      <c r="C5" s="45" t="s">
        <v>4</v>
      </c>
      <c r="D5" s="3">
        <v>4320</v>
      </c>
      <c r="E5" s="3">
        <v>2403</v>
      </c>
      <c r="F5" s="3">
        <v>844</v>
      </c>
      <c r="G5" s="13">
        <f>F5-'201612'!F5</f>
        <v>-92</v>
      </c>
      <c r="H5" s="29">
        <f>'201612'!H5+F5</f>
        <v>7276</v>
      </c>
    </row>
    <row r="6" spans="1:10" ht="34.15" customHeight="1" x14ac:dyDescent="0.15">
      <c r="A6" s="98"/>
      <c r="B6" s="72" t="s">
        <v>7</v>
      </c>
      <c r="C6" s="72"/>
      <c r="D6" s="3">
        <v>3164</v>
      </c>
      <c r="E6" s="3">
        <v>1426</v>
      </c>
      <c r="F6" s="3">
        <v>324</v>
      </c>
      <c r="G6" s="13">
        <f>F6-'201612'!F6</f>
        <v>-12</v>
      </c>
      <c r="H6" s="29">
        <f>'201612'!H6+F6</f>
        <v>2786</v>
      </c>
    </row>
    <row r="7" spans="1:10" ht="34.15" customHeight="1" x14ac:dyDescent="0.15">
      <c r="A7" s="98"/>
      <c r="B7" s="72" t="s">
        <v>5</v>
      </c>
      <c r="C7" s="72"/>
      <c r="D7" s="3">
        <v>3640</v>
      </c>
      <c r="E7" s="3">
        <v>1472</v>
      </c>
      <c r="F7" s="3">
        <v>474</v>
      </c>
      <c r="G7" s="13">
        <f>F7-'201612'!F7</f>
        <v>-34</v>
      </c>
      <c r="H7" s="29">
        <f>'201612'!H7+F7</f>
        <v>4613</v>
      </c>
    </row>
    <row r="8" spans="1:10" ht="34.15" customHeight="1" x14ac:dyDescent="0.15">
      <c r="A8" s="98"/>
      <c r="B8" s="72" t="s">
        <v>6</v>
      </c>
      <c r="C8" s="72"/>
      <c r="D8" s="3">
        <v>1388</v>
      </c>
      <c r="E8" s="3">
        <v>768</v>
      </c>
      <c r="F8" s="3">
        <v>257</v>
      </c>
      <c r="G8" s="13">
        <f>F8-'201612'!F8</f>
        <v>21</v>
      </c>
      <c r="H8" s="29">
        <f>'201612'!H8+F8</f>
        <v>1813</v>
      </c>
    </row>
    <row r="9" spans="1:10" ht="34.15" customHeight="1" x14ac:dyDescent="0.15">
      <c r="A9" s="98"/>
      <c r="B9" s="72" t="s">
        <v>17</v>
      </c>
      <c r="C9" s="72"/>
      <c r="D9" s="3">
        <v>953</v>
      </c>
      <c r="E9" s="3">
        <v>589</v>
      </c>
      <c r="F9" s="3">
        <v>237</v>
      </c>
      <c r="G9" s="13">
        <f>F9-'201612'!F9</f>
        <v>24</v>
      </c>
      <c r="H9" s="29">
        <f>'201612'!H9+F9</f>
        <v>1598</v>
      </c>
    </row>
    <row r="10" spans="1:10" ht="34.15" customHeight="1" x14ac:dyDescent="0.15">
      <c r="A10" s="98" t="s">
        <v>8</v>
      </c>
      <c r="B10" s="71"/>
      <c r="C10" s="71"/>
      <c r="D10" s="3">
        <v>1545</v>
      </c>
      <c r="E10" s="3">
        <v>1032</v>
      </c>
      <c r="F10" s="3">
        <v>362</v>
      </c>
      <c r="G10" s="13">
        <f>F10-'201612'!F10</f>
        <v>-36</v>
      </c>
      <c r="H10" s="29">
        <f>'201612'!H10+F10</f>
        <v>2641</v>
      </c>
    </row>
    <row r="11" spans="1:10" ht="34.15" customHeight="1" x14ac:dyDescent="0.15">
      <c r="A11" s="98" t="s">
        <v>9</v>
      </c>
      <c r="B11" s="71"/>
      <c r="C11" s="71"/>
      <c r="D11" s="3">
        <v>289</v>
      </c>
      <c r="E11" s="3">
        <v>176</v>
      </c>
      <c r="F11" s="3">
        <v>85</v>
      </c>
      <c r="G11" s="13">
        <f>F11-'201612'!F11</f>
        <v>-29</v>
      </c>
      <c r="H11" s="29">
        <f>'201612'!H11+F11</f>
        <v>1293</v>
      </c>
    </row>
    <row r="12" spans="1:10" ht="34.15" customHeight="1" x14ac:dyDescent="0.15">
      <c r="A12" s="98" t="s">
        <v>10</v>
      </c>
      <c r="B12" s="71"/>
      <c r="C12" s="71"/>
      <c r="D12" s="3">
        <v>1274</v>
      </c>
      <c r="E12" s="3">
        <v>484</v>
      </c>
      <c r="F12" s="3">
        <v>196</v>
      </c>
      <c r="G12" s="13">
        <f>F12-'201612'!F12</f>
        <v>76</v>
      </c>
      <c r="H12" s="29">
        <f>'201612'!H12+F12</f>
        <v>1210</v>
      </c>
    </row>
    <row r="13" spans="1:10" ht="34.15" customHeight="1" x14ac:dyDescent="0.15">
      <c r="A13" s="98" t="s">
        <v>11</v>
      </c>
      <c r="B13" s="71"/>
      <c r="C13" s="71"/>
      <c r="D13" s="3">
        <v>850</v>
      </c>
      <c r="E13" s="3">
        <v>607</v>
      </c>
      <c r="F13" s="3">
        <v>319</v>
      </c>
      <c r="G13" s="13">
        <f>F13-'201612'!F13</f>
        <v>-29</v>
      </c>
      <c r="H13" s="29">
        <f>'201612'!H13+F13</f>
        <v>3314</v>
      </c>
    </row>
    <row r="14" spans="1:10" ht="34.15" customHeight="1" x14ac:dyDescent="0.15">
      <c r="A14" s="98" t="s">
        <v>12</v>
      </c>
      <c r="B14" s="71"/>
      <c r="C14" s="71"/>
      <c r="D14" s="3">
        <v>423</v>
      </c>
      <c r="E14" s="3">
        <v>204</v>
      </c>
      <c r="F14" s="3">
        <v>94</v>
      </c>
      <c r="G14" s="13">
        <f>F14-'201612'!F14</f>
        <v>8</v>
      </c>
      <c r="H14" s="29">
        <f>'201612'!H14+F14</f>
        <v>834</v>
      </c>
    </row>
    <row r="15" spans="1:10" ht="34.15" customHeight="1" x14ac:dyDescent="0.15">
      <c r="A15" s="98" t="s">
        <v>13</v>
      </c>
      <c r="B15" s="71"/>
      <c r="C15" s="71"/>
      <c r="D15" s="3">
        <v>1542</v>
      </c>
      <c r="E15" s="3">
        <v>470</v>
      </c>
      <c r="F15" s="3">
        <v>109</v>
      </c>
      <c r="G15" s="13">
        <f>F15-'201612'!F15</f>
        <v>-16</v>
      </c>
      <c r="H15" s="29">
        <f>'201612'!H15+F15</f>
        <v>1048</v>
      </c>
    </row>
    <row r="16" spans="1:10" ht="34.15" customHeight="1" x14ac:dyDescent="0.15">
      <c r="A16" s="98" t="s">
        <v>14</v>
      </c>
      <c r="B16" s="71"/>
      <c r="C16" s="71"/>
      <c r="D16" s="3">
        <v>3491</v>
      </c>
      <c r="E16" s="3">
        <v>2088</v>
      </c>
      <c r="F16" s="3">
        <v>629</v>
      </c>
      <c r="G16" s="13">
        <f>F16-'201612'!F16</f>
        <v>-49</v>
      </c>
      <c r="H16" s="29">
        <f>'201612'!H16+F16</f>
        <v>5348</v>
      </c>
    </row>
    <row r="17" spans="1:8" ht="34.15" customHeight="1" x14ac:dyDescent="0.15">
      <c r="A17" s="98" t="s">
        <v>15</v>
      </c>
      <c r="B17" s="71"/>
      <c r="C17" s="71"/>
      <c r="D17" s="3">
        <v>1290</v>
      </c>
      <c r="E17" s="3">
        <v>469</v>
      </c>
      <c r="F17" s="3">
        <v>93</v>
      </c>
      <c r="G17" s="13">
        <f>F17-'201612'!F17</f>
        <v>5</v>
      </c>
      <c r="H17" s="29">
        <f>'201612'!H17+F17</f>
        <v>727</v>
      </c>
    </row>
    <row r="18" spans="1:8" ht="34.15" customHeight="1" x14ac:dyDescent="0.15">
      <c r="A18" s="101" t="s">
        <v>19</v>
      </c>
      <c r="B18" s="86"/>
      <c r="C18" s="87"/>
      <c r="D18" s="3">
        <v>1</v>
      </c>
      <c r="E18" s="3">
        <v>1</v>
      </c>
      <c r="F18" s="3">
        <v>1</v>
      </c>
      <c r="G18" s="13">
        <f>F18-'201612'!F18</f>
        <v>-1</v>
      </c>
      <c r="H18" s="29">
        <f>'201612'!H18+F18</f>
        <v>557</v>
      </c>
    </row>
    <row r="19" spans="1:8" ht="34.15" customHeight="1" x14ac:dyDescent="0.15">
      <c r="A19" s="81" t="s">
        <v>20</v>
      </c>
      <c r="B19" s="76"/>
      <c r="C19" s="77"/>
      <c r="D19" s="3">
        <v>1809</v>
      </c>
      <c r="E19" s="3">
        <v>923</v>
      </c>
      <c r="F19" s="3">
        <v>290</v>
      </c>
      <c r="G19" s="13">
        <f>F19-'201612'!F19</f>
        <v>-36</v>
      </c>
      <c r="H19" s="29">
        <f>'201612'!H19+F19</f>
        <v>2562</v>
      </c>
    </row>
    <row r="20" spans="1:8" ht="34.15" customHeight="1" x14ac:dyDescent="0.15">
      <c r="A20" s="81" t="s">
        <v>21</v>
      </c>
      <c r="B20" s="76"/>
      <c r="C20" s="77"/>
      <c r="D20" s="3">
        <v>4642</v>
      </c>
      <c r="E20" s="3">
        <v>2001</v>
      </c>
      <c r="F20" s="3">
        <v>984</v>
      </c>
      <c r="G20" s="13">
        <f>F20-'201612'!F20</f>
        <v>-119</v>
      </c>
      <c r="H20" s="29">
        <f>'201612'!H20+F20</f>
        <v>8636</v>
      </c>
    </row>
    <row r="21" spans="1:8" ht="34.15" customHeight="1" x14ac:dyDescent="0.15">
      <c r="A21" s="81" t="s">
        <v>22</v>
      </c>
      <c r="B21" s="76"/>
      <c r="C21" s="77"/>
      <c r="D21" s="3">
        <v>1051</v>
      </c>
      <c r="E21" s="3">
        <v>597</v>
      </c>
      <c r="F21" s="3">
        <v>344</v>
      </c>
      <c r="G21" s="13">
        <f>F21-'201612'!F21</f>
        <v>183</v>
      </c>
      <c r="H21" s="29">
        <f>'201612'!H21+F21</f>
        <v>2635</v>
      </c>
    </row>
    <row r="22" spans="1:8" ht="34.15" customHeight="1" x14ac:dyDescent="0.15">
      <c r="A22" s="81" t="s">
        <v>23</v>
      </c>
      <c r="B22" s="76"/>
      <c r="C22" s="77"/>
      <c r="D22" s="3">
        <v>1353</v>
      </c>
      <c r="E22" s="3">
        <v>669</v>
      </c>
      <c r="F22" s="3">
        <v>198</v>
      </c>
      <c r="G22" s="13">
        <f>F22-'201612'!F22</f>
        <v>-12</v>
      </c>
      <c r="H22" s="29">
        <f>'201612'!H22+F22</f>
        <v>3244</v>
      </c>
    </row>
    <row r="23" spans="1:8" ht="34.15" customHeight="1" x14ac:dyDescent="0.15">
      <c r="A23" s="81" t="s">
        <v>24</v>
      </c>
      <c r="B23" s="76"/>
      <c r="C23" s="77"/>
      <c r="D23" s="3">
        <v>409</v>
      </c>
      <c r="E23" s="3">
        <v>229</v>
      </c>
      <c r="F23" s="3">
        <v>122</v>
      </c>
      <c r="G23" s="13">
        <f>F23-'201612'!F23</f>
        <v>26</v>
      </c>
      <c r="H23" s="29">
        <f>'201612'!H23+F23</f>
        <v>849</v>
      </c>
    </row>
    <row r="24" spans="1:8" ht="34.15" customHeight="1" x14ac:dyDescent="0.15">
      <c r="A24" s="81" t="s">
        <v>25</v>
      </c>
      <c r="B24" s="76"/>
      <c r="C24" s="77"/>
      <c r="D24" s="3">
        <v>259</v>
      </c>
      <c r="E24" s="3">
        <v>158</v>
      </c>
      <c r="F24" s="3">
        <v>92</v>
      </c>
      <c r="G24" s="13">
        <f>F24-'201612'!F24</f>
        <v>17</v>
      </c>
      <c r="H24" s="29">
        <f>'201612'!H24+F24</f>
        <v>791</v>
      </c>
    </row>
    <row r="25" spans="1:8" ht="34.15" customHeight="1" x14ac:dyDescent="0.15">
      <c r="A25" s="81" t="s">
        <v>26</v>
      </c>
      <c r="B25" s="76"/>
      <c r="C25" s="77"/>
      <c r="D25" s="3">
        <v>1997</v>
      </c>
      <c r="E25" s="3">
        <v>1613</v>
      </c>
      <c r="F25" s="3">
        <v>1085</v>
      </c>
      <c r="G25" s="13">
        <f>F25-'201612'!F25</f>
        <v>156</v>
      </c>
      <c r="H25" s="29">
        <f>'201612'!H25+F25</f>
        <v>8259</v>
      </c>
    </row>
    <row r="26" spans="1:8" ht="34.15" customHeight="1" x14ac:dyDescent="0.15">
      <c r="A26" s="81" t="s">
        <v>27</v>
      </c>
      <c r="B26" s="76"/>
      <c r="C26" s="77"/>
      <c r="D26" s="3">
        <v>173</v>
      </c>
      <c r="E26" s="3">
        <v>130</v>
      </c>
      <c r="F26" s="3">
        <v>57</v>
      </c>
      <c r="G26" s="13">
        <f>F26-'201612'!F26</f>
        <v>2</v>
      </c>
      <c r="H26" s="29">
        <f>'201612'!H26+F26</f>
        <v>655</v>
      </c>
    </row>
    <row r="27" spans="1:8" ht="34.15" customHeight="1" x14ac:dyDescent="0.15">
      <c r="A27" s="81" t="s">
        <v>28</v>
      </c>
      <c r="B27" s="76"/>
      <c r="C27" s="77"/>
      <c r="D27" s="3">
        <v>192</v>
      </c>
      <c r="E27" s="3">
        <v>54</v>
      </c>
      <c r="F27" s="3">
        <v>8</v>
      </c>
      <c r="G27" s="13">
        <f>F27-'201612'!F27</f>
        <v>-3</v>
      </c>
      <c r="H27" s="29">
        <f>'201612'!H27+F27</f>
        <v>177</v>
      </c>
    </row>
    <row r="28" spans="1:8" ht="34.15" customHeight="1" x14ac:dyDescent="0.15">
      <c r="A28" s="81" t="s">
        <v>29</v>
      </c>
      <c r="B28" s="76"/>
      <c r="C28" s="77"/>
      <c r="D28" s="3">
        <v>314</v>
      </c>
      <c r="E28" s="3">
        <v>225</v>
      </c>
      <c r="F28" s="3">
        <v>125</v>
      </c>
      <c r="G28" s="13">
        <f>F28-'201612'!F28</f>
        <v>-50</v>
      </c>
      <c r="H28" s="29">
        <f>'201612'!H28+F28</f>
        <v>1479</v>
      </c>
    </row>
    <row r="29" spans="1:8" ht="34.15" customHeight="1" x14ac:dyDescent="0.15">
      <c r="A29" s="81" t="s">
        <v>30</v>
      </c>
      <c r="B29" s="76"/>
      <c r="C29" s="77"/>
      <c r="D29" s="3">
        <v>777</v>
      </c>
      <c r="E29" s="3">
        <v>402</v>
      </c>
      <c r="F29" s="3">
        <v>260</v>
      </c>
      <c r="G29" s="13">
        <f>F29-'201612'!F29</f>
        <v>48</v>
      </c>
      <c r="H29" s="29">
        <f>'201612'!H29+F29</f>
        <v>1954</v>
      </c>
    </row>
    <row r="30" spans="1:8" ht="34.15" customHeight="1" x14ac:dyDescent="0.15">
      <c r="A30" s="81" t="s">
        <v>31</v>
      </c>
      <c r="B30" s="76"/>
      <c r="C30" s="77"/>
      <c r="D30" s="3">
        <v>15</v>
      </c>
      <c r="E30" s="3">
        <v>14</v>
      </c>
      <c r="F30" s="3">
        <v>13</v>
      </c>
      <c r="G30" s="13">
        <f>F30-'201612'!F30</f>
        <v>7</v>
      </c>
      <c r="H30" s="29">
        <f>'201612'!H30+F30</f>
        <v>978</v>
      </c>
    </row>
    <row r="31" spans="1:8" ht="34.15" customHeight="1" x14ac:dyDescent="0.15">
      <c r="A31" s="81" t="s">
        <v>32</v>
      </c>
      <c r="B31" s="76"/>
      <c r="C31" s="77"/>
      <c r="D31" s="3">
        <v>1018</v>
      </c>
      <c r="E31" s="3">
        <v>690</v>
      </c>
      <c r="F31" s="3">
        <v>375</v>
      </c>
      <c r="G31" s="13">
        <f>F31-'201612'!F31</f>
        <v>59</v>
      </c>
      <c r="H31" s="29">
        <f>'201612'!H31+F31</f>
        <v>2553</v>
      </c>
    </row>
    <row r="32" spans="1:8" ht="34.15" customHeight="1" x14ac:dyDescent="0.15">
      <c r="A32" s="81" t="s">
        <v>33</v>
      </c>
      <c r="B32" s="76"/>
      <c r="C32" s="77"/>
      <c r="D32" s="3">
        <v>582</v>
      </c>
      <c r="E32" s="3">
        <v>388</v>
      </c>
      <c r="F32" s="3">
        <v>276</v>
      </c>
      <c r="G32" s="13">
        <f>F32-'201612'!F32</f>
        <v>43</v>
      </c>
      <c r="H32" s="29">
        <f>'201612'!H32+F32</f>
        <v>2646</v>
      </c>
    </row>
    <row r="33" spans="1:8" ht="34.15" customHeight="1" x14ac:dyDescent="0.15">
      <c r="A33" s="81" t="s">
        <v>34</v>
      </c>
      <c r="B33" s="76"/>
      <c r="C33" s="77"/>
      <c r="D33" s="3">
        <v>154</v>
      </c>
      <c r="E33" s="3">
        <v>106</v>
      </c>
      <c r="F33" s="3">
        <v>35</v>
      </c>
      <c r="G33" s="13">
        <f>F33-'201612'!F33</f>
        <v>-17</v>
      </c>
      <c r="H33" s="29">
        <f>'201612'!H33+F33</f>
        <v>478</v>
      </c>
    </row>
    <row r="34" spans="1:8" ht="34.15" customHeight="1" x14ac:dyDescent="0.15">
      <c r="A34" s="81" t="s">
        <v>35</v>
      </c>
      <c r="B34" s="76"/>
      <c r="C34" s="77"/>
      <c r="D34" s="3">
        <v>1919</v>
      </c>
      <c r="E34" s="3">
        <v>1291</v>
      </c>
      <c r="F34" s="3">
        <v>417</v>
      </c>
      <c r="G34" s="13">
        <f>F34-'201612'!F34</f>
        <v>36</v>
      </c>
      <c r="H34" s="29">
        <f>'201612'!H34+F34</f>
        <v>3495</v>
      </c>
    </row>
    <row r="35" spans="1:8" ht="34.15" customHeight="1" x14ac:dyDescent="0.15">
      <c r="A35" s="81" t="s">
        <v>36</v>
      </c>
      <c r="B35" s="76"/>
      <c r="C35" s="77"/>
      <c r="D35" s="3">
        <v>380</v>
      </c>
      <c r="E35" s="3">
        <v>309</v>
      </c>
      <c r="F35" s="3">
        <v>237</v>
      </c>
      <c r="G35" s="13">
        <f>F35-'201612'!F35</f>
        <v>-170</v>
      </c>
      <c r="H35" s="29">
        <f>'201612'!H35+F35</f>
        <v>5153</v>
      </c>
    </row>
    <row r="36" spans="1:8" ht="34.15" customHeight="1" x14ac:dyDescent="0.15">
      <c r="A36" s="81" t="s">
        <v>37</v>
      </c>
      <c r="B36" s="76"/>
      <c r="C36" s="77"/>
      <c r="D36" s="3">
        <v>423</v>
      </c>
      <c r="E36" s="3">
        <v>161</v>
      </c>
      <c r="F36" s="3">
        <v>70</v>
      </c>
      <c r="G36" s="13">
        <f>F36-'201612'!F36</f>
        <v>9</v>
      </c>
      <c r="H36" s="29">
        <f>'201612'!H36+F36</f>
        <v>550</v>
      </c>
    </row>
    <row r="37" spans="1:8" ht="34.15" customHeight="1" x14ac:dyDescent="0.15">
      <c r="A37" s="81" t="s">
        <v>38</v>
      </c>
      <c r="B37" s="76"/>
      <c r="C37" s="77"/>
      <c r="D37" s="3">
        <v>365</v>
      </c>
      <c r="E37" s="3">
        <v>129</v>
      </c>
      <c r="F37" s="3">
        <v>62</v>
      </c>
      <c r="G37" s="13">
        <f>F37-'201612'!F37</f>
        <v>-28</v>
      </c>
      <c r="H37" s="29">
        <f>'201612'!H37+F37</f>
        <v>755</v>
      </c>
    </row>
    <row r="38" spans="1:8" ht="34.15" customHeight="1" x14ac:dyDescent="0.15">
      <c r="A38" s="81" t="s">
        <v>39</v>
      </c>
      <c r="B38" s="76"/>
      <c r="C38" s="77"/>
      <c r="D38" s="3">
        <v>4497</v>
      </c>
      <c r="E38" s="3">
        <v>1086</v>
      </c>
      <c r="F38" s="3">
        <v>163</v>
      </c>
      <c r="G38" s="13">
        <f>F38-'201612'!F38</f>
        <v>11</v>
      </c>
      <c r="H38" s="29">
        <f>'201612'!H38+F38</f>
        <v>1274</v>
      </c>
    </row>
    <row r="39" spans="1:8" ht="34.15" customHeight="1" x14ac:dyDescent="0.15">
      <c r="A39" s="81" t="s">
        <v>40</v>
      </c>
      <c r="B39" s="76"/>
      <c r="C39" s="77"/>
      <c r="D39" s="3">
        <v>5782</v>
      </c>
      <c r="E39" s="3">
        <v>1273</v>
      </c>
      <c r="F39" s="3">
        <v>242</v>
      </c>
      <c r="G39" s="13">
        <f>F39-'201612'!F39</f>
        <v>101</v>
      </c>
      <c r="H39" s="29">
        <f>'201612'!H39+F39</f>
        <v>1447</v>
      </c>
    </row>
    <row r="40" spans="1:8" ht="34.15" customHeight="1" x14ac:dyDescent="0.15">
      <c r="A40" s="81" t="s">
        <v>41</v>
      </c>
      <c r="B40" s="76"/>
      <c r="C40" s="77"/>
      <c r="D40" s="3">
        <v>2915</v>
      </c>
      <c r="E40" s="3">
        <v>904</v>
      </c>
      <c r="F40" s="3">
        <v>111</v>
      </c>
      <c r="G40" s="13">
        <f>F40-'201612'!F40</f>
        <v>14</v>
      </c>
      <c r="H40" s="29">
        <f>'201612'!H40+F40</f>
        <v>856</v>
      </c>
    </row>
    <row r="41" spans="1:8" ht="34.15" customHeight="1" x14ac:dyDescent="0.15">
      <c r="A41" s="78" t="s">
        <v>42</v>
      </c>
      <c r="B41" s="79"/>
      <c r="C41" s="80"/>
      <c r="D41" s="16">
        <v>383</v>
      </c>
      <c r="E41" s="16">
        <v>302</v>
      </c>
      <c r="F41" s="16">
        <v>98</v>
      </c>
      <c r="G41" s="13">
        <f>F41-'201612'!F41</f>
        <v>36</v>
      </c>
      <c r="H41" s="29">
        <f>'201612'!H41+F41</f>
        <v>666</v>
      </c>
    </row>
    <row r="42" spans="1:8" ht="34.15" customHeight="1" x14ac:dyDescent="0.15">
      <c r="A42" s="78" t="s">
        <v>48</v>
      </c>
      <c r="B42" s="79"/>
      <c r="C42" s="80"/>
      <c r="D42" s="16">
        <v>0</v>
      </c>
      <c r="E42" s="16">
        <v>0</v>
      </c>
      <c r="F42" s="16">
        <v>0</v>
      </c>
      <c r="G42" s="13">
        <f>F42-'201612'!F42</f>
        <v>0</v>
      </c>
      <c r="H42" s="29">
        <f>'201612'!H42+F42</f>
        <v>2723</v>
      </c>
    </row>
    <row r="43" spans="1:8" ht="34.15" customHeight="1" x14ac:dyDescent="0.15">
      <c r="A43" s="81" t="s">
        <v>50</v>
      </c>
      <c r="B43" s="76"/>
      <c r="C43" s="77"/>
      <c r="D43" s="3">
        <v>1563</v>
      </c>
      <c r="E43" s="3">
        <v>428</v>
      </c>
      <c r="F43" s="3">
        <v>78</v>
      </c>
      <c r="G43" s="13">
        <f>F43-'201612'!F43</f>
        <v>-18</v>
      </c>
      <c r="H43" s="29">
        <f>'201612'!H43+F43</f>
        <v>643</v>
      </c>
    </row>
    <row r="44" spans="1:8" ht="34.15" customHeight="1" x14ac:dyDescent="0.15">
      <c r="A44" s="81" t="s">
        <v>51</v>
      </c>
      <c r="B44" s="76"/>
      <c r="C44" s="77"/>
      <c r="D44" s="3">
        <v>1684</v>
      </c>
      <c r="E44" s="3">
        <v>497</v>
      </c>
      <c r="F44" s="3">
        <v>94</v>
      </c>
      <c r="G44" s="9">
        <f>F44-'201612'!F44</f>
        <v>-11</v>
      </c>
      <c r="H44" s="29">
        <f>'201612'!H44+F44</f>
        <v>971</v>
      </c>
    </row>
    <row r="45" spans="1:8" ht="34.15" customHeight="1" x14ac:dyDescent="0.15">
      <c r="A45" s="110" t="s">
        <v>52</v>
      </c>
      <c r="B45" s="111"/>
      <c r="C45" s="112"/>
      <c r="D45" s="3">
        <v>472</v>
      </c>
      <c r="E45" s="3">
        <v>321</v>
      </c>
      <c r="F45" s="3">
        <v>202</v>
      </c>
      <c r="G45" s="9">
        <f>F45-'201612'!F45</f>
        <v>-50</v>
      </c>
      <c r="H45" s="27">
        <f>'201612'!H45+F45</f>
        <v>3280</v>
      </c>
    </row>
    <row r="46" spans="1:8" ht="34.15" customHeight="1" thickBot="1" x14ac:dyDescent="0.2">
      <c r="A46" s="113" t="s">
        <v>69</v>
      </c>
      <c r="B46" s="114"/>
      <c r="C46" s="115"/>
      <c r="D46" s="10">
        <v>1597</v>
      </c>
      <c r="E46" s="10">
        <v>550</v>
      </c>
      <c r="F46" s="10">
        <v>151</v>
      </c>
      <c r="G46" s="9">
        <f>F46-'201612'!F46</f>
        <v>-9</v>
      </c>
      <c r="H46" s="27">
        <f>'201612'!H46+F46</f>
        <v>76942</v>
      </c>
    </row>
    <row r="47" spans="1:8" ht="34.15" customHeight="1" thickBot="1" x14ac:dyDescent="0.2">
      <c r="A47" s="92" t="s">
        <v>18</v>
      </c>
      <c r="B47" s="93"/>
      <c r="C47" s="93"/>
      <c r="D47" s="7">
        <f>SUM(D4:D46)</f>
        <v>64984</v>
      </c>
      <c r="E47" s="7">
        <f>SUM(E4:E46)</f>
        <v>29594</v>
      </c>
      <c r="F47" s="7">
        <f>SUM(F4:F46)</f>
        <v>10595</v>
      </c>
      <c r="G47" s="8">
        <f>F47-'201612'!F47</f>
        <v>93</v>
      </c>
      <c r="H47" s="28">
        <f>'201612'!H47+F47</f>
        <v>97728</v>
      </c>
    </row>
    <row r="48" spans="1:8" ht="30.75" customHeight="1" x14ac:dyDescent="0.15">
      <c r="A48" s="106" t="s">
        <v>60</v>
      </c>
      <c r="B48" s="107"/>
      <c r="C48" s="107"/>
      <c r="D48" s="107"/>
      <c r="E48" s="107"/>
      <c r="F48" s="107"/>
      <c r="G48" s="107"/>
      <c r="H48" s="107"/>
    </row>
    <row r="49" ht="30.75" customHeight="1" x14ac:dyDescent="0.15"/>
  </sheetData>
  <mergeCells count="48">
    <mergeCell ref="A2:G2"/>
    <mergeCell ref="A48:H48"/>
    <mergeCell ref="A33:C33"/>
    <mergeCell ref="A34:C34"/>
    <mergeCell ref="A35:C35"/>
    <mergeCell ref="A36:C36"/>
    <mergeCell ref="A37:C37"/>
    <mergeCell ref="A43:C43"/>
    <mergeCell ref="A44:C44"/>
    <mergeCell ref="A47:C47"/>
    <mergeCell ref="A38:C38"/>
    <mergeCell ref="A39:C39"/>
    <mergeCell ref="A40:C40"/>
    <mergeCell ref="A41:C41"/>
    <mergeCell ref="A42:C42"/>
    <mergeCell ref="A45:C45"/>
    <mergeCell ref="A46:C46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0:C20"/>
    <mergeCell ref="A21:C21"/>
    <mergeCell ref="A22:C2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9:C19"/>
    <mergeCell ref="A10:C10"/>
    <mergeCell ref="A18:C18"/>
    <mergeCell ref="A11:C11"/>
    <mergeCell ref="A12:C12"/>
    <mergeCell ref="A13:C13"/>
    <mergeCell ref="A14:C14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D10" sqref="D10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65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48" t="s">
        <v>3</v>
      </c>
      <c r="D4" s="12">
        <v>4269</v>
      </c>
      <c r="E4" s="12">
        <v>2008</v>
      </c>
      <c r="F4" s="12">
        <v>367</v>
      </c>
      <c r="G4" s="13">
        <f>F4-'201701'!F4</f>
        <v>-15</v>
      </c>
      <c r="H4" s="29">
        <f>'201701'!H4+F4</f>
        <v>3017</v>
      </c>
      <c r="J4" s="64" t="s">
        <v>67</v>
      </c>
    </row>
    <row r="5" spans="1:10" ht="34.15" customHeight="1" x14ac:dyDescent="0.15">
      <c r="A5" s="98"/>
      <c r="B5" s="72"/>
      <c r="C5" s="47" t="s">
        <v>4</v>
      </c>
      <c r="D5" s="3">
        <v>4652</v>
      </c>
      <c r="E5" s="3">
        <v>2555</v>
      </c>
      <c r="F5" s="3">
        <v>850</v>
      </c>
      <c r="G5" s="13">
        <f>F5-'201701'!F5</f>
        <v>6</v>
      </c>
      <c r="H5" s="29">
        <f>'201701'!H5+F5</f>
        <v>8126</v>
      </c>
    </row>
    <row r="6" spans="1:10" ht="34.15" customHeight="1" x14ac:dyDescent="0.15">
      <c r="A6" s="98"/>
      <c r="B6" s="72" t="s">
        <v>7</v>
      </c>
      <c r="C6" s="72"/>
      <c r="D6" s="3">
        <v>3306</v>
      </c>
      <c r="E6" s="3">
        <v>1461</v>
      </c>
      <c r="F6" s="3">
        <v>328</v>
      </c>
      <c r="G6" s="13">
        <f>F6-'201701'!F6</f>
        <v>4</v>
      </c>
      <c r="H6" s="29">
        <f>'201701'!H6+F6</f>
        <v>3114</v>
      </c>
    </row>
    <row r="7" spans="1:10" ht="34.15" customHeight="1" x14ac:dyDescent="0.15">
      <c r="A7" s="98"/>
      <c r="B7" s="72" t="s">
        <v>5</v>
      </c>
      <c r="C7" s="72"/>
      <c r="D7" s="3">
        <v>4026</v>
      </c>
      <c r="E7" s="3">
        <v>1594</v>
      </c>
      <c r="F7" s="3">
        <v>494</v>
      </c>
      <c r="G7" s="13">
        <f>F7-'201701'!F7</f>
        <v>20</v>
      </c>
      <c r="H7" s="29">
        <f>'201701'!H7+F7</f>
        <v>5107</v>
      </c>
    </row>
    <row r="8" spans="1:10" ht="34.15" customHeight="1" x14ac:dyDescent="0.15">
      <c r="A8" s="98"/>
      <c r="B8" s="72" t="s">
        <v>6</v>
      </c>
      <c r="C8" s="72"/>
      <c r="D8" s="3">
        <v>1561</v>
      </c>
      <c r="E8" s="3">
        <v>834</v>
      </c>
      <c r="F8" s="3">
        <v>256</v>
      </c>
      <c r="G8" s="13">
        <f>F8-'201701'!F8</f>
        <v>-1</v>
      </c>
      <c r="H8" s="29">
        <f>'201701'!H8+F8</f>
        <v>2069</v>
      </c>
    </row>
    <row r="9" spans="1:10" ht="34.15" customHeight="1" x14ac:dyDescent="0.15">
      <c r="A9" s="98"/>
      <c r="B9" s="72" t="s">
        <v>17</v>
      </c>
      <c r="C9" s="72"/>
      <c r="D9" s="3">
        <v>1150</v>
      </c>
      <c r="E9" s="3">
        <v>603</v>
      </c>
      <c r="F9" s="3">
        <v>212</v>
      </c>
      <c r="G9" s="13">
        <f>F9-'201701'!F9</f>
        <v>-25</v>
      </c>
      <c r="H9" s="29">
        <f>'201701'!H9+F9</f>
        <v>1810</v>
      </c>
    </row>
    <row r="10" spans="1:10" ht="34.15" customHeight="1" x14ac:dyDescent="0.15">
      <c r="A10" s="98" t="s">
        <v>8</v>
      </c>
      <c r="B10" s="71"/>
      <c r="C10" s="71"/>
      <c r="D10" s="3">
        <v>1476</v>
      </c>
      <c r="E10" s="3">
        <v>1000</v>
      </c>
      <c r="F10" s="3">
        <v>343</v>
      </c>
      <c r="G10" s="13">
        <f>F10-'201701'!F10</f>
        <v>-19</v>
      </c>
      <c r="H10" s="29">
        <f>'201701'!H10+F10</f>
        <v>2984</v>
      </c>
    </row>
    <row r="11" spans="1:10" ht="34.15" customHeight="1" x14ac:dyDescent="0.15">
      <c r="A11" s="98" t="s">
        <v>9</v>
      </c>
      <c r="B11" s="71"/>
      <c r="C11" s="71"/>
      <c r="D11" s="3">
        <v>444</v>
      </c>
      <c r="E11" s="3">
        <v>267</v>
      </c>
      <c r="F11" s="3">
        <v>120</v>
      </c>
      <c r="G11" s="13">
        <f>F11-'201701'!F11</f>
        <v>35</v>
      </c>
      <c r="H11" s="29">
        <f>'201701'!H11+F11</f>
        <v>1413</v>
      </c>
    </row>
    <row r="12" spans="1:10" ht="34.15" customHeight="1" x14ac:dyDescent="0.15">
      <c r="A12" s="98" t="s">
        <v>10</v>
      </c>
      <c r="B12" s="71"/>
      <c r="C12" s="71"/>
      <c r="D12" s="3">
        <v>1441</v>
      </c>
      <c r="E12" s="3">
        <v>545</v>
      </c>
      <c r="F12" s="3">
        <v>199</v>
      </c>
      <c r="G12" s="13">
        <f>F12-'201701'!F12</f>
        <v>3</v>
      </c>
      <c r="H12" s="29">
        <f>'201701'!H12+F12</f>
        <v>1409</v>
      </c>
    </row>
    <row r="13" spans="1:10" ht="34.15" customHeight="1" x14ac:dyDescent="0.15">
      <c r="A13" s="98" t="s">
        <v>11</v>
      </c>
      <c r="B13" s="71"/>
      <c r="C13" s="71"/>
      <c r="D13" s="3">
        <v>662</v>
      </c>
      <c r="E13" s="3">
        <v>525</v>
      </c>
      <c r="F13" s="3">
        <v>282</v>
      </c>
      <c r="G13" s="13">
        <f>F13-'201701'!F13</f>
        <v>-37</v>
      </c>
      <c r="H13" s="29">
        <f>'201701'!H13+F13</f>
        <v>3596</v>
      </c>
    </row>
    <row r="14" spans="1:10" ht="34.15" customHeight="1" x14ac:dyDescent="0.15">
      <c r="A14" s="98" t="s">
        <v>12</v>
      </c>
      <c r="B14" s="71"/>
      <c r="C14" s="71"/>
      <c r="D14" s="3">
        <v>534</v>
      </c>
      <c r="E14" s="3">
        <v>188</v>
      </c>
      <c r="F14" s="3">
        <v>73</v>
      </c>
      <c r="G14" s="13">
        <f>F14-'201701'!F14</f>
        <v>-21</v>
      </c>
      <c r="H14" s="29">
        <f>'201701'!H14+F14</f>
        <v>907</v>
      </c>
    </row>
    <row r="15" spans="1:10" ht="34.15" customHeight="1" x14ac:dyDescent="0.15">
      <c r="A15" s="98" t="s">
        <v>13</v>
      </c>
      <c r="B15" s="71"/>
      <c r="C15" s="71"/>
      <c r="D15" s="3">
        <v>1659</v>
      </c>
      <c r="E15" s="3">
        <v>479</v>
      </c>
      <c r="F15" s="3">
        <v>102</v>
      </c>
      <c r="G15" s="13">
        <f>F15-'201701'!F15</f>
        <v>-7</v>
      </c>
      <c r="H15" s="29">
        <f>'201701'!H15+F15</f>
        <v>1150</v>
      </c>
    </row>
    <row r="16" spans="1:10" ht="34.15" customHeight="1" x14ac:dyDescent="0.15">
      <c r="A16" s="98" t="s">
        <v>14</v>
      </c>
      <c r="B16" s="71"/>
      <c r="C16" s="71"/>
      <c r="D16" s="3">
        <v>3697</v>
      </c>
      <c r="E16" s="3">
        <v>2073</v>
      </c>
      <c r="F16" s="3">
        <v>529</v>
      </c>
      <c r="G16" s="13">
        <f>F16-'201701'!F16</f>
        <v>-100</v>
      </c>
      <c r="H16" s="29">
        <f>'201701'!H16+F16</f>
        <v>5877</v>
      </c>
    </row>
    <row r="17" spans="1:8" ht="34.15" customHeight="1" x14ac:dyDescent="0.15">
      <c r="A17" s="98" t="s">
        <v>15</v>
      </c>
      <c r="B17" s="71"/>
      <c r="C17" s="71"/>
      <c r="D17" s="3">
        <v>1265</v>
      </c>
      <c r="E17" s="3">
        <v>449</v>
      </c>
      <c r="F17" s="3">
        <v>66</v>
      </c>
      <c r="G17" s="13">
        <f>F17-'201701'!F17</f>
        <v>-27</v>
      </c>
      <c r="H17" s="29">
        <f>'201701'!H17+F17</f>
        <v>793</v>
      </c>
    </row>
    <row r="18" spans="1:8" ht="34.15" customHeight="1" x14ac:dyDescent="0.15">
      <c r="A18" s="101" t="s">
        <v>19</v>
      </c>
      <c r="B18" s="86"/>
      <c r="C18" s="87"/>
      <c r="D18" s="3">
        <v>5</v>
      </c>
      <c r="E18" s="3">
        <v>4</v>
      </c>
      <c r="F18" s="3">
        <v>3</v>
      </c>
      <c r="G18" s="13">
        <f>F18-'201701'!F18</f>
        <v>2</v>
      </c>
      <c r="H18" s="29">
        <f>'201701'!H18+F18</f>
        <v>560</v>
      </c>
    </row>
    <row r="19" spans="1:8" ht="34.15" customHeight="1" x14ac:dyDescent="0.15">
      <c r="A19" s="81" t="s">
        <v>20</v>
      </c>
      <c r="B19" s="76"/>
      <c r="C19" s="77"/>
      <c r="D19" s="3">
        <v>1734</v>
      </c>
      <c r="E19" s="3">
        <v>869</v>
      </c>
      <c r="F19" s="3">
        <v>252</v>
      </c>
      <c r="G19" s="13">
        <f>F19-'201701'!F19</f>
        <v>-38</v>
      </c>
      <c r="H19" s="29">
        <f>'201701'!H19+F19</f>
        <v>2814</v>
      </c>
    </row>
    <row r="20" spans="1:8" ht="34.15" customHeight="1" x14ac:dyDescent="0.15">
      <c r="A20" s="81" t="s">
        <v>21</v>
      </c>
      <c r="B20" s="76"/>
      <c r="C20" s="77"/>
      <c r="D20" s="3">
        <v>4727</v>
      </c>
      <c r="E20" s="3">
        <v>198</v>
      </c>
      <c r="F20" s="3">
        <v>967</v>
      </c>
      <c r="G20" s="13">
        <f>F20-'201701'!F20</f>
        <v>-17</v>
      </c>
      <c r="H20" s="29">
        <f>'201701'!H20+F20</f>
        <v>9603</v>
      </c>
    </row>
    <row r="21" spans="1:8" ht="34.15" customHeight="1" x14ac:dyDescent="0.15">
      <c r="A21" s="81" t="s">
        <v>22</v>
      </c>
      <c r="B21" s="76"/>
      <c r="C21" s="77"/>
      <c r="D21" s="3">
        <v>1206</v>
      </c>
      <c r="E21" s="3">
        <v>621</v>
      </c>
      <c r="F21" s="3">
        <v>314</v>
      </c>
      <c r="G21" s="13">
        <f>F21-'201701'!F21</f>
        <v>-30</v>
      </c>
      <c r="H21" s="29">
        <f>'201701'!H21+F21</f>
        <v>2949</v>
      </c>
    </row>
    <row r="22" spans="1:8" ht="34.15" customHeight="1" x14ac:dyDescent="0.15">
      <c r="A22" s="81" t="s">
        <v>23</v>
      </c>
      <c r="B22" s="76"/>
      <c r="C22" s="77"/>
      <c r="D22" s="3">
        <v>1639</v>
      </c>
      <c r="E22" s="3">
        <v>798</v>
      </c>
      <c r="F22" s="3">
        <v>230</v>
      </c>
      <c r="G22" s="13">
        <f>F22-'201701'!F22</f>
        <v>32</v>
      </c>
      <c r="H22" s="29">
        <f>'201701'!H22+F22</f>
        <v>3474</v>
      </c>
    </row>
    <row r="23" spans="1:8" ht="34.15" customHeight="1" x14ac:dyDescent="0.15">
      <c r="A23" s="81" t="s">
        <v>24</v>
      </c>
      <c r="B23" s="76"/>
      <c r="C23" s="77"/>
      <c r="D23" s="3">
        <v>342</v>
      </c>
      <c r="E23" s="3">
        <v>220</v>
      </c>
      <c r="F23" s="3">
        <v>127</v>
      </c>
      <c r="G23" s="13">
        <f>F23-'201701'!F23</f>
        <v>5</v>
      </c>
      <c r="H23" s="29">
        <f>'201701'!H23+F23</f>
        <v>976</v>
      </c>
    </row>
    <row r="24" spans="1:8" ht="34.15" customHeight="1" x14ac:dyDescent="0.15">
      <c r="A24" s="81" t="s">
        <v>25</v>
      </c>
      <c r="B24" s="76"/>
      <c r="C24" s="77"/>
      <c r="D24" s="3">
        <v>388</v>
      </c>
      <c r="E24" s="3">
        <v>210</v>
      </c>
      <c r="F24" s="3">
        <v>126</v>
      </c>
      <c r="G24" s="13">
        <f>F24-'201701'!F24</f>
        <v>34</v>
      </c>
      <c r="H24" s="29">
        <f>'201701'!H24+F24</f>
        <v>917</v>
      </c>
    </row>
    <row r="25" spans="1:8" ht="34.15" customHeight="1" x14ac:dyDescent="0.15">
      <c r="A25" s="81" t="s">
        <v>26</v>
      </c>
      <c r="B25" s="76"/>
      <c r="C25" s="77"/>
      <c r="D25" s="3">
        <v>1753</v>
      </c>
      <c r="E25" s="3">
        <v>1440</v>
      </c>
      <c r="F25" s="3">
        <v>968</v>
      </c>
      <c r="G25" s="13">
        <f>F25-'201701'!F25</f>
        <v>-117</v>
      </c>
      <c r="H25" s="29">
        <f>'201701'!H25+F25</f>
        <v>9227</v>
      </c>
    </row>
    <row r="26" spans="1:8" ht="34.15" customHeight="1" x14ac:dyDescent="0.15">
      <c r="A26" s="81" t="s">
        <v>27</v>
      </c>
      <c r="B26" s="76"/>
      <c r="C26" s="77"/>
      <c r="D26" s="3">
        <v>104</v>
      </c>
      <c r="E26" s="3">
        <v>81</v>
      </c>
      <c r="F26" s="3">
        <v>35</v>
      </c>
      <c r="G26" s="13">
        <f>F26-'201701'!F26</f>
        <v>-22</v>
      </c>
      <c r="H26" s="29">
        <f>'201701'!H26+F26</f>
        <v>690</v>
      </c>
    </row>
    <row r="27" spans="1:8" ht="34.15" customHeight="1" x14ac:dyDescent="0.15">
      <c r="A27" s="81" t="s">
        <v>28</v>
      </c>
      <c r="B27" s="76"/>
      <c r="C27" s="77"/>
      <c r="D27" s="3">
        <v>182</v>
      </c>
      <c r="E27" s="3">
        <v>58</v>
      </c>
      <c r="F27" s="3">
        <v>10</v>
      </c>
      <c r="G27" s="13">
        <f>F27-'201701'!F27</f>
        <v>2</v>
      </c>
      <c r="H27" s="29">
        <f>'201701'!H27+F27</f>
        <v>187</v>
      </c>
    </row>
    <row r="28" spans="1:8" ht="34.15" customHeight="1" x14ac:dyDescent="0.15">
      <c r="A28" s="81" t="s">
        <v>29</v>
      </c>
      <c r="B28" s="76"/>
      <c r="C28" s="77"/>
      <c r="D28" s="3">
        <v>473</v>
      </c>
      <c r="E28" s="3">
        <v>332</v>
      </c>
      <c r="F28" s="3">
        <v>155</v>
      </c>
      <c r="G28" s="13">
        <f>F28-'201701'!F28</f>
        <v>30</v>
      </c>
      <c r="H28" s="29">
        <f>'201701'!H28+F28</f>
        <v>1634</v>
      </c>
    </row>
    <row r="29" spans="1:8" ht="34.15" customHeight="1" x14ac:dyDescent="0.15">
      <c r="A29" s="81" t="s">
        <v>30</v>
      </c>
      <c r="B29" s="76"/>
      <c r="C29" s="77"/>
      <c r="D29" s="3">
        <v>784</v>
      </c>
      <c r="E29" s="3">
        <v>376</v>
      </c>
      <c r="F29" s="3">
        <v>220</v>
      </c>
      <c r="G29" s="13">
        <f>F29-'201701'!F29</f>
        <v>-40</v>
      </c>
      <c r="H29" s="29">
        <f>'201701'!H29+F29</f>
        <v>2174</v>
      </c>
    </row>
    <row r="30" spans="1:8" ht="34.15" customHeight="1" x14ac:dyDescent="0.15">
      <c r="A30" s="81" t="s">
        <v>31</v>
      </c>
      <c r="B30" s="76"/>
      <c r="C30" s="77"/>
      <c r="D30" s="3">
        <v>15</v>
      </c>
      <c r="E30" s="3">
        <v>12</v>
      </c>
      <c r="F30" s="3">
        <v>11</v>
      </c>
      <c r="G30" s="13">
        <f>F30-'201701'!F30</f>
        <v>-2</v>
      </c>
      <c r="H30" s="29">
        <f>'201701'!H30+F30</f>
        <v>989</v>
      </c>
    </row>
    <row r="31" spans="1:8" ht="34.15" customHeight="1" x14ac:dyDescent="0.15">
      <c r="A31" s="81" t="s">
        <v>32</v>
      </c>
      <c r="B31" s="76"/>
      <c r="C31" s="77"/>
      <c r="D31" s="3">
        <v>903</v>
      </c>
      <c r="E31" s="3">
        <v>576</v>
      </c>
      <c r="F31" s="3">
        <v>325</v>
      </c>
      <c r="G31" s="13">
        <f>F31-'201701'!F31</f>
        <v>-50</v>
      </c>
      <c r="H31" s="29">
        <f>'201701'!H31+F31</f>
        <v>2878</v>
      </c>
    </row>
    <row r="32" spans="1:8" ht="34.15" customHeight="1" x14ac:dyDescent="0.15">
      <c r="A32" s="81" t="s">
        <v>33</v>
      </c>
      <c r="B32" s="76"/>
      <c r="C32" s="77"/>
      <c r="D32" s="3">
        <v>435</v>
      </c>
      <c r="E32" s="3">
        <v>294</v>
      </c>
      <c r="F32" s="3">
        <v>207</v>
      </c>
      <c r="G32" s="13">
        <f>F32-'201701'!F32</f>
        <v>-69</v>
      </c>
      <c r="H32" s="29">
        <f>'201701'!H32+F32</f>
        <v>2853</v>
      </c>
    </row>
    <row r="33" spans="1:8" ht="34.15" customHeight="1" x14ac:dyDescent="0.15">
      <c r="A33" s="81" t="s">
        <v>34</v>
      </c>
      <c r="B33" s="76"/>
      <c r="C33" s="77"/>
      <c r="D33" s="3">
        <v>193</v>
      </c>
      <c r="E33" s="3">
        <v>106</v>
      </c>
      <c r="F33" s="3">
        <v>39</v>
      </c>
      <c r="G33" s="13">
        <f>F33-'201701'!F33</f>
        <v>4</v>
      </c>
      <c r="H33" s="29">
        <f>'201701'!H33+F33</f>
        <v>517</v>
      </c>
    </row>
    <row r="34" spans="1:8" ht="34.15" customHeight="1" x14ac:dyDescent="0.15">
      <c r="A34" s="81" t="s">
        <v>35</v>
      </c>
      <c r="B34" s="76"/>
      <c r="C34" s="77"/>
      <c r="D34" s="3">
        <v>2043</v>
      </c>
      <c r="E34" s="3">
        <v>1352</v>
      </c>
      <c r="F34" s="3">
        <v>432</v>
      </c>
      <c r="G34" s="13">
        <f>F34-'201701'!F34</f>
        <v>15</v>
      </c>
      <c r="H34" s="29">
        <f>'201701'!H34+F34</f>
        <v>3927</v>
      </c>
    </row>
    <row r="35" spans="1:8" ht="34.15" customHeight="1" x14ac:dyDescent="0.15">
      <c r="A35" s="81" t="s">
        <v>36</v>
      </c>
      <c r="B35" s="76"/>
      <c r="C35" s="77"/>
      <c r="D35" s="3">
        <v>646</v>
      </c>
      <c r="E35" s="3">
        <v>469</v>
      </c>
      <c r="F35" s="3">
        <v>304</v>
      </c>
      <c r="G35" s="13">
        <f>F35-'201701'!F35</f>
        <v>67</v>
      </c>
      <c r="H35" s="29">
        <f>'201701'!H35+F35</f>
        <v>5457</v>
      </c>
    </row>
    <row r="36" spans="1:8" ht="34.15" customHeight="1" x14ac:dyDescent="0.15">
      <c r="A36" s="81" t="s">
        <v>37</v>
      </c>
      <c r="B36" s="76"/>
      <c r="C36" s="77"/>
      <c r="D36" s="3">
        <v>400</v>
      </c>
      <c r="E36" s="3">
        <v>151</v>
      </c>
      <c r="F36" s="3">
        <v>78</v>
      </c>
      <c r="G36" s="13">
        <f>F36-'201701'!F36</f>
        <v>8</v>
      </c>
      <c r="H36" s="29">
        <f>'201701'!H36+F36</f>
        <v>628</v>
      </c>
    </row>
    <row r="37" spans="1:8" ht="34.15" customHeight="1" x14ac:dyDescent="0.15">
      <c r="A37" s="81" t="s">
        <v>38</v>
      </c>
      <c r="B37" s="76"/>
      <c r="C37" s="77"/>
      <c r="D37" s="3">
        <v>341</v>
      </c>
      <c r="E37" s="3">
        <v>122</v>
      </c>
      <c r="F37" s="3">
        <v>50</v>
      </c>
      <c r="G37" s="13">
        <f>F37-'201701'!F37</f>
        <v>-12</v>
      </c>
      <c r="H37" s="29">
        <f>'201701'!H37+F37</f>
        <v>805</v>
      </c>
    </row>
    <row r="38" spans="1:8" ht="34.15" customHeight="1" x14ac:dyDescent="0.15">
      <c r="A38" s="81" t="s">
        <v>39</v>
      </c>
      <c r="B38" s="76"/>
      <c r="C38" s="77"/>
      <c r="D38" s="3">
        <v>4290</v>
      </c>
      <c r="E38" s="3">
        <v>1039</v>
      </c>
      <c r="F38" s="3">
        <v>147</v>
      </c>
      <c r="G38" s="13">
        <f>F38-'201701'!F38</f>
        <v>-16</v>
      </c>
      <c r="H38" s="29">
        <f>'201701'!H38+F38</f>
        <v>1421</v>
      </c>
    </row>
    <row r="39" spans="1:8" ht="34.15" customHeight="1" x14ac:dyDescent="0.15">
      <c r="A39" s="81" t="s">
        <v>40</v>
      </c>
      <c r="B39" s="76"/>
      <c r="C39" s="77"/>
      <c r="D39" s="3">
        <v>5869</v>
      </c>
      <c r="E39" s="3">
        <v>1176</v>
      </c>
      <c r="F39" s="3">
        <v>207</v>
      </c>
      <c r="G39" s="13">
        <f>F39-'201701'!F39</f>
        <v>-35</v>
      </c>
      <c r="H39" s="29">
        <f>'201701'!H39+F39</f>
        <v>1654</v>
      </c>
    </row>
    <row r="40" spans="1:8" ht="34.15" customHeight="1" x14ac:dyDescent="0.15">
      <c r="A40" s="81" t="s">
        <v>41</v>
      </c>
      <c r="B40" s="76"/>
      <c r="C40" s="77"/>
      <c r="D40" s="3">
        <v>3078</v>
      </c>
      <c r="E40" s="3">
        <v>881</v>
      </c>
      <c r="F40" s="3">
        <v>117</v>
      </c>
      <c r="G40" s="13">
        <f>F40-'201701'!F40</f>
        <v>6</v>
      </c>
      <c r="H40" s="29">
        <f>'201701'!H40+F40</f>
        <v>973</v>
      </c>
    </row>
    <row r="41" spans="1:8" ht="34.15" customHeight="1" x14ac:dyDescent="0.15">
      <c r="A41" s="78" t="s">
        <v>42</v>
      </c>
      <c r="B41" s="79"/>
      <c r="C41" s="80"/>
      <c r="D41" s="16">
        <v>317</v>
      </c>
      <c r="E41" s="16">
        <v>258</v>
      </c>
      <c r="F41" s="16">
        <v>89</v>
      </c>
      <c r="G41" s="13">
        <f>F41-'201701'!F41</f>
        <v>-9</v>
      </c>
      <c r="H41" s="29">
        <f>'201701'!H41+F41</f>
        <v>755</v>
      </c>
    </row>
    <row r="42" spans="1:8" ht="34.15" customHeight="1" x14ac:dyDescent="0.15">
      <c r="A42" s="78" t="s">
        <v>48</v>
      </c>
      <c r="B42" s="79"/>
      <c r="C42" s="80"/>
      <c r="D42" s="16">
        <v>0</v>
      </c>
      <c r="E42" s="16">
        <v>0</v>
      </c>
      <c r="F42" s="16">
        <v>0</v>
      </c>
      <c r="G42" s="13">
        <f>F42-'201701'!F42</f>
        <v>0</v>
      </c>
      <c r="H42" s="29">
        <f>'201701'!H42+F42</f>
        <v>2723</v>
      </c>
    </row>
    <row r="43" spans="1:8" ht="34.15" customHeight="1" x14ac:dyDescent="0.15">
      <c r="A43" s="81" t="s">
        <v>50</v>
      </c>
      <c r="B43" s="76"/>
      <c r="C43" s="77"/>
      <c r="D43" s="3">
        <v>1633</v>
      </c>
      <c r="E43" s="3">
        <v>435</v>
      </c>
      <c r="F43" s="3">
        <v>84</v>
      </c>
      <c r="G43" s="13">
        <f>F43-'201701'!F43</f>
        <v>6</v>
      </c>
      <c r="H43" s="29">
        <f>'201701'!H43+F43</f>
        <v>727</v>
      </c>
    </row>
    <row r="44" spans="1:8" ht="34.15" customHeight="1" x14ac:dyDescent="0.15">
      <c r="A44" s="78" t="s">
        <v>51</v>
      </c>
      <c r="B44" s="79"/>
      <c r="C44" s="80"/>
      <c r="D44" s="16">
        <v>1926</v>
      </c>
      <c r="E44" s="16">
        <v>527</v>
      </c>
      <c r="F44" s="16">
        <v>103</v>
      </c>
      <c r="G44" s="36">
        <f>F44-'201701'!F44</f>
        <v>9</v>
      </c>
      <c r="H44" s="33">
        <f>'201701'!H44+F44</f>
        <v>1074</v>
      </c>
    </row>
    <row r="45" spans="1:8" ht="34.15" customHeight="1" x14ac:dyDescent="0.15">
      <c r="A45" s="110" t="s">
        <v>52</v>
      </c>
      <c r="B45" s="111"/>
      <c r="C45" s="112"/>
      <c r="D45" s="3">
        <v>492</v>
      </c>
      <c r="E45" s="3">
        <v>304</v>
      </c>
      <c r="F45" s="3">
        <v>170</v>
      </c>
      <c r="G45" s="9">
        <f>F45-'201701'!F45</f>
        <v>-32</v>
      </c>
      <c r="H45" s="27">
        <f>'201701'!H45+F45</f>
        <v>3450</v>
      </c>
    </row>
    <row r="46" spans="1:8" ht="34.15" customHeight="1" thickBot="1" x14ac:dyDescent="0.2">
      <c r="A46" s="113" t="s">
        <v>69</v>
      </c>
      <c r="B46" s="114"/>
      <c r="C46" s="115"/>
      <c r="D46" s="10">
        <v>1632</v>
      </c>
      <c r="E46" s="10">
        <v>549</v>
      </c>
      <c r="F46" s="10">
        <v>165</v>
      </c>
      <c r="G46" s="9">
        <f>F46-'201612'!F46</f>
        <v>5</v>
      </c>
      <c r="H46" s="27">
        <f>'201701'!H46+F46</f>
        <v>77107</v>
      </c>
    </row>
    <row r="47" spans="1:8" ht="34.15" customHeight="1" thickBot="1" x14ac:dyDescent="0.2">
      <c r="A47" s="92" t="s">
        <v>18</v>
      </c>
      <c r="B47" s="93"/>
      <c r="C47" s="93"/>
      <c r="D47" s="7">
        <f>SUM(D4:D46)</f>
        <v>67692</v>
      </c>
      <c r="E47" s="7">
        <f>SUM(E4:E46)</f>
        <v>28039</v>
      </c>
      <c r="F47" s="7">
        <f>SUM(F4:F46)</f>
        <v>10156</v>
      </c>
      <c r="G47" s="8">
        <f>F47-'201701'!F47</f>
        <v>-439</v>
      </c>
      <c r="H47" s="28">
        <f>'201701'!H47+F47</f>
        <v>107884</v>
      </c>
    </row>
    <row r="48" spans="1:8" ht="30.75" customHeight="1" x14ac:dyDescent="0.15">
      <c r="A48" s="106" t="s">
        <v>60</v>
      </c>
      <c r="B48" s="107"/>
      <c r="C48" s="107"/>
      <c r="D48" s="107"/>
      <c r="E48" s="107"/>
      <c r="F48" s="107"/>
      <c r="G48" s="107"/>
      <c r="H48" s="107"/>
    </row>
    <row r="49" ht="30.75" customHeight="1" x14ac:dyDescent="0.15"/>
  </sheetData>
  <mergeCells count="48">
    <mergeCell ref="A43:C43"/>
    <mergeCell ref="A44:C44"/>
    <mergeCell ref="A47:C47"/>
    <mergeCell ref="A45:C45"/>
    <mergeCell ref="A48:H48"/>
    <mergeCell ref="A46:C46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9:C19"/>
    <mergeCell ref="A10:C10"/>
    <mergeCell ref="A18:C18"/>
    <mergeCell ref="A11:C11"/>
    <mergeCell ref="A12:C12"/>
    <mergeCell ref="A13:C13"/>
    <mergeCell ref="A14:C14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5" zoomScaleNormal="100" workbookViewId="0">
      <selection activeCell="G5" sqref="G5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64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50" t="s">
        <v>3</v>
      </c>
      <c r="D4" s="12">
        <v>5301</v>
      </c>
      <c r="E4" s="12">
        <v>2431</v>
      </c>
      <c r="F4" s="12">
        <v>441</v>
      </c>
      <c r="G4" s="13">
        <f>F4-'201702'!F4</f>
        <v>74</v>
      </c>
      <c r="H4" s="29">
        <f>'201702'!H4+F4</f>
        <v>3458</v>
      </c>
      <c r="J4" s="64" t="s">
        <v>67</v>
      </c>
    </row>
    <row r="5" spans="1:10" ht="34.15" customHeight="1" x14ac:dyDescent="0.15">
      <c r="A5" s="98"/>
      <c r="B5" s="72"/>
      <c r="C5" s="49" t="s">
        <v>4</v>
      </c>
      <c r="D5" s="3">
        <v>5551</v>
      </c>
      <c r="E5" s="3">
        <v>3085</v>
      </c>
      <c r="F5" s="3">
        <v>1092</v>
      </c>
      <c r="G5" s="13">
        <f>F5-'201702'!F5</f>
        <v>242</v>
      </c>
      <c r="H5" s="29">
        <f>'201702'!H5+F5</f>
        <v>9218</v>
      </c>
    </row>
    <row r="6" spans="1:10" ht="34.15" customHeight="1" x14ac:dyDescent="0.15">
      <c r="A6" s="98"/>
      <c r="B6" s="72" t="s">
        <v>7</v>
      </c>
      <c r="C6" s="72"/>
      <c r="D6" s="3">
        <v>3647</v>
      </c>
      <c r="E6" s="3">
        <v>1695</v>
      </c>
      <c r="F6" s="3">
        <v>396</v>
      </c>
      <c r="G6" s="13">
        <f>F6-'201702'!F6</f>
        <v>68</v>
      </c>
      <c r="H6" s="29">
        <f>'201702'!H6+F6</f>
        <v>3510</v>
      </c>
    </row>
    <row r="7" spans="1:10" ht="34.15" customHeight="1" x14ac:dyDescent="0.15">
      <c r="A7" s="98"/>
      <c r="B7" s="72" t="s">
        <v>5</v>
      </c>
      <c r="C7" s="72"/>
      <c r="D7" s="3">
        <v>4447</v>
      </c>
      <c r="E7" s="3">
        <v>1870</v>
      </c>
      <c r="F7" s="3">
        <v>606</v>
      </c>
      <c r="G7" s="13">
        <f>F7-'201702'!F7</f>
        <v>112</v>
      </c>
      <c r="H7" s="29">
        <f>'201702'!H7+F7</f>
        <v>5713</v>
      </c>
    </row>
    <row r="8" spans="1:10" ht="34.15" customHeight="1" x14ac:dyDescent="0.15">
      <c r="A8" s="98"/>
      <c r="B8" s="72" t="s">
        <v>6</v>
      </c>
      <c r="C8" s="72"/>
      <c r="D8" s="3">
        <v>1817</v>
      </c>
      <c r="E8" s="3">
        <v>989</v>
      </c>
      <c r="F8" s="3">
        <v>300</v>
      </c>
      <c r="G8" s="13">
        <f>F8-'201702'!F8</f>
        <v>44</v>
      </c>
      <c r="H8" s="29">
        <f>'201702'!H8+F8</f>
        <v>2369</v>
      </c>
    </row>
    <row r="9" spans="1:10" ht="34.15" customHeight="1" x14ac:dyDescent="0.15">
      <c r="A9" s="98"/>
      <c r="B9" s="72" t="s">
        <v>17</v>
      </c>
      <c r="C9" s="72"/>
      <c r="D9" s="3">
        <v>1170</v>
      </c>
      <c r="E9" s="3">
        <v>654</v>
      </c>
      <c r="F9" s="3">
        <v>231</v>
      </c>
      <c r="G9" s="13">
        <f>F9-'201702'!F9</f>
        <v>19</v>
      </c>
      <c r="H9" s="29">
        <f>'201702'!H9+F9</f>
        <v>2041</v>
      </c>
    </row>
    <row r="10" spans="1:10" ht="34.15" customHeight="1" x14ac:dyDescent="0.15">
      <c r="A10" s="98" t="s">
        <v>8</v>
      </c>
      <c r="B10" s="71"/>
      <c r="C10" s="71"/>
      <c r="D10" s="3">
        <v>1923</v>
      </c>
      <c r="E10" s="3">
        <v>1235</v>
      </c>
      <c r="F10" s="3">
        <v>461</v>
      </c>
      <c r="G10" s="13">
        <f>F10-'201702'!F10</f>
        <v>118</v>
      </c>
      <c r="H10" s="29">
        <f>'201702'!H10+F10</f>
        <v>3445</v>
      </c>
    </row>
    <row r="11" spans="1:10" ht="34.15" customHeight="1" x14ac:dyDescent="0.15">
      <c r="A11" s="98" t="s">
        <v>9</v>
      </c>
      <c r="B11" s="71"/>
      <c r="C11" s="71"/>
      <c r="D11" s="3">
        <v>630</v>
      </c>
      <c r="E11" s="3">
        <v>353</v>
      </c>
      <c r="F11" s="3">
        <v>188</v>
      </c>
      <c r="G11" s="13">
        <f>F11-'201702'!F11</f>
        <v>68</v>
      </c>
      <c r="H11" s="29">
        <f>'201702'!H11+F11</f>
        <v>1601</v>
      </c>
    </row>
    <row r="12" spans="1:10" ht="34.15" customHeight="1" x14ac:dyDescent="0.15">
      <c r="A12" s="98" t="s">
        <v>10</v>
      </c>
      <c r="B12" s="71"/>
      <c r="C12" s="71"/>
      <c r="D12" s="3">
        <v>1602</v>
      </c>
      <c r="E12" s="3">
        <v>585</v>
      </c>
      <c r="F12" s="3">
        <v>171</v>
      </c>
      <c r="G12" s="13">
        <f>F12-'201702'!F12</f>
        <v>-28</v>
      </c>
      <c r="H12" s="29">
        <f>'201702'!H12+F12</f>
        <v>1580</v>
      </c>
    </row>
    <row r="13" spans="1:10" ht="34.15" customHeight="1" x14ac:dyDescent="0.15">
      <c r="A13" s="98" t="s">
        <v>11</v>
      </c>
      <c r="B13" s="71"/>
      <c r="C13" s="71"/>
      <c r="D13" s="3">
        <v>1179</v>
      </c>
      <c r="E13" s="3">
        <v>889</v>
      </c>
      <c r="F13" s="3">
        <v>453</v>
      </c>
      <c r="G13" s="13">
        <f>F13-'201702'!F13</f>
        <v>171</v>
      </c>
      <c r="H13" s="29">
        <f>'201702'!H13+F13</f>
        <v>4049</v>
      </c>
    </row>
    <row r="14" spans="1:10" ht="34.15" customHeight="1" x14ac:dyDescent="0.15">
      <c r="A14" s="98" t="s">
        <v>12</v>
      </c>
      <c r="B14" s="71"/>
      <c r="C14" s="71"/>
      <c r="D14" s="3">
        <v>788</v>
      </c>
      <c r="E14" s="3">
        <v>316</v>
      </c>
      <c r="F14" s="3">
        <v>135</v>
      </c>
      <c r="G14" s="13">
        <f>F14-'201702'!F14</f>
        <v>62</v>
      </c>
      <c r="H14" s="29">
        <f>'201702'!H14+F14</f>
        <v>1042</v>
      </c>
    </row>
    <row r="15" spans="1:10" ht="34.15" customHeight="1" x14ac:dyDescent="0.15">
      <c r="A15" s="98" t="s">
        <v>13</v>
      </c>
      <c r="B15" s="71"/>
      <c r="C15" s="71"/>
      <c r="D15" s="3">
        <v>2129</v>
      </c>
      <c r="E15" s="3">
        <v>603</v>
      </c>
      <c r="F15" s="3">
        <v>144</v>
      </c>
      <c r="G15" s="13">
        <f>F15-'201702'!F15</f>
        <v>42</v>
      </c>
      <c r="H15" s="29">
        <f>'201702'!H15+F15</f>
        <v>1294</v>
      </c>
    </row>
    <row r="16" spans="1:10" ht="34.15" customHeight="1" x14ac:dyDescent="0.15">
      <c r="A16" s="98" t="s">
        <v>14</v>
      </c>
      <c r="B16" s="71"/>
      <c r="C16" s="71"/>
      <c r="D16" s="3">
        <v>4464</v>
      </c>
      <c r="E16" s="3">
        <v>2476</v>
      </c>
      <c r="F16" s="3">
        <v>781</v>
      </c>
      <c r="G16" s="13">
        <f>F16-'201702'!F16</f>
        <v>252</v>
      </c>
      <c r="H16" s="29">
        <f>'201702'!H16+F16</f>
        <v>6658</v>
      </c>
    </row>
    <row r="17" spans="1:8" ht="34.15" customHeight="1" x14ac:dyDescent="0.15">
      <c r="A17" s="98" t="s">
        <v>15</v>
      </c>
      <c r="B17" s="71"/>
      <c r="C17" s="71"/>
      <c r="D17" s="3">
        <v>1693</v>
      </c>
      <c r="E17" s="3">
        <v>582</v>
      </c>
      <c r="F17" s="3">
        <v>129</v>
      </c>
      <c r="G17" s="13">
        <f>F17-'201702'!F17</f>
        <v>63</v>
      </c>
      <c r="H17" s="29">
        <f>'201702'!H17+F17</f>
        <v>922</v>
      </c>
    </row>
    <row r="18" spans="1:8" ht="34.15" customHeight="1" x14ac:dyDescent="0.15">
      <c r="A18" s="101" t="s">
        <v>19</v>
      </c>
      <c r="B18" s="86"/>
      <c r="C18" s="87"/>
      <c r="D18" s="3">
        <v>0</v>
      </c>
      <c r="E18" s="3">
        <v>0</v>
      </c>
      <c r="F18" s="3">
        <v>0</v>
      </c>
      <c r="G18" s="13">
        <f>F18-'201702'!F18</f>
        <v>-3</v>
      </c>
      <c r="H18" s="29">
        <f>'201702'!H18+F18</f>
        <v>560</v>
      </c>
    </row>
    <row r="19" spans="1:8" ht="34.15" customHeight="1" x14ac:dyDescent="0.15">
      <c r="A19" s="81" t="s">
        <v>20</v>
      </c>
      <c r="B19" s="76"/>
      <c r="C19" s="77"/>
      <c r="D19" s="3">
        <v>2140</v>
      </c>
      <c r="E19" s="3">
        <v>1108</v>
      </c>
      <c r="F19" s="3">
        <v>382</v>
      </c>
      <c r="G19" s="13">
        <f>F19-'201702'!F19</f>
        <v>130</v>
      </c>
      <c r="H19" s="29">
        <f>'201702'!H19+F19</f>
        <v>3196</v>
      </c>
    </row>
    <row r="20" spans="1:8" ht="34.15" customHeight="1" x14ac:dyDescent="0.15">
      <c r="A20" s="81" t="s">
        <v>21</v>
      </c>
      <c r="B20" s="76"/>
      <c r="C20" s="77"/>
      <c r="D20" s="3">
        <v>6045</v>
      </c>
      <c r="E20" s="3">
        <v>2651</v>
      </c>
      <c r="F20" s="3">
        <v>1250</v>
      </c>
      <c r="G20" s="13">
        <f>F20-'201702'!F20</f>
        <v>283</v>
      </c>
      <c r="H20" s="29">
        <f>'201702'!H20+F20</f>
        <v>10853</v>
      </c>
    </row>
    <row r="21" spans="1:8" ht="34.15" customHeight="1" x14ac:dyDescent="0.15">
      <c r="A21" s="81" t="s">
        <v>22</v>
      </c>
      <c r="B21" s="76"/>
      <c r="C21" s="77"/>
      <c r="D21" s="3">
        <v>1474</v>
      </c>
      <c r="E21" s="3">
        <v>808</v>
      </c>
      <c r="F21" s="3">
        <v>423</v>
      </c>
      <c r="G21" s="13">
        <f>F21-'201702'!F21</f>
        <v>109</v>
      </c>
      <c r="H21" s="29">
        <f>'201702'!H21+F21</f>
        <v>3372</v>
      </c>
    </row>
    <row r="22" spans="1:8" ht="34.15" customHeight="1" x14ac:dyDescent="0.15">
      <c r="A22" s="81" t="s">
        <v>23</v>
      </c>
      <c r="B22" s="76"/>
      <c r="C22" s="77"/>
      <c r="D22" s="3">
        <v>3113</v>
      </c>
      <c r="E22" s="3">
        <v>1377</v>
      </c>
      <c r="F22" s="3">
        <v>356</v>
      </c>
      <c r="G22" s="13">
        <f>F22-'201702'!F22</f>
        <v>126</v>
      </c>
      <c r="H22" s="29">
        <f>'201702'!H22+F22</f>
        <v>3830</v>
      </c>
    </row>
    <row r="23" spans="1:8" ht="34.15" customHeight="1" x14ac:dyDescent="0.15">
      <c r="A23" s="81" t="s">
        <v>24</v>
      </c>
      <c r="B23" s="76"/>
      <c r="C23" s="77"/>
      <c r="D23" s="3">
        <v>404</v>
      </c>
      <c r="E23" s="3">
        <v>243</v>
      </c>
      <c r="F23" s="3">
        <v>136</v>
      </c>
      <c r="G23" s="13">
        <f>F23-'201702'!F23</f>
        <v>9</v>
      </c>
      <c r="H23" s="29">
        <f>'201702'!H23+F23</f>
        <v>1112</v>
      </c>
    </row>
    <row r="24" spans="1:8" ht="34.15" customHeight="1" x14ac:dyDescent="0.15">
      <c r="A24" s="81" t="s">
        <v>25</v>
      </c>
      <c r="B24" s="76"/>
      <c r="C24" s="77"/>
      <c r="D24" s="3">
        <v>780</v>
      </c>
      <c r="E24" s="3">
        <v>472</v>
      </c>
      <c r="F24" s="3">
        <v>354</v>
      </c>
      <c r="G24" s="13">
        <f>F24-'201702'!F24</f>
        <v>228</v>
      </c>
      <c r="H24" s="29">
        <f>'201702'!H24+F24</f>
        <v>1271</v>
      </c>
    </row>
    <row r="25" spans="1:8" ht="34.15" customHeight="1" x14ac:dyDescent="0.15">
      <c r="A25" s="81" t="s">
        <v>26</v>
      </c>
      <c r="B25" s="76"/>
      <c r="C25" s="77"/>
      <c r="D25" s="3">
        <v>2282</v>
      </c>
      <c r="E25" s="3">
        <v>1865</v>
      </c>
      <c r="F25" s="3">
        <v>1319</v>
      </c>
      <c r="G25" s="9">
        <f>F25-'201702'!F25</f>
        <v>351</v>
      </c>
      <c r="H25" s="27">
        <f>'201702'!H25+F25</f>
        <v>10546</v>
      </c>
    </row>
    <row r="26" spans="1:8" ht="34.15" customHeight="1" x14ac:dyDescent="0.15">
      <c r="A26" s="81" t="s">
        <v>27</v>
      </c>
      <c r="B26" s="76"/>
      <c r="C26" s="77"/>
      <c r="D26" s="3">
        <v>197</v>
      </c>
      <c r="E26" s="3">
        <v>141</v>
      </c>
      <c r="F26" s="3">
        <v>72</v>
      </c>
      <c r="G26" s="9">
        <f>F26-'201702'!F26</f>
        <v>37</v>
      </c>
      <c r="H26" s="27">
        <f>'201702'!H26+F26</f>
        <v>762</v>
      </c>
    </row>
    <row r="27" spans="1:8" ht="34.15" customHeight="1" x14ac:dyDescent="0.15">
      <c r="A27" s="81" t="s">
        <v>28</v>
      </c>
      <c r="B27" s="76"/>
      <c r="C27" s="77"/>
      <c r="D27" s="3">
        <v>225</v>
      </c>
      <c r="E27" s="3">
        <v>81</v>
      </c>
      <c r="F27" s="3">
        <v>41</v>
      </c>
      <c r="G27" s="9">
        <f>F27-'201702'!F27</f>
        <v>31</v>
      </c>
      <c r="H27" s="27">
        <f>'201702'!H27+F27</f>
        <v>228</v>
      </c>
    </row>
    <row r="28" spans="1:8" ht="34.15" customHeight="1" x14ac:dyDescent="0.15">
      <c r="A28" s="81" t="s">
        <v>29</v>
      </c>
      <c r="B28" s="76"/>
      <c r="C28" s="77"/>
      <c r="D28" s="3">
        <v>722</v>
      </c>
      <c r="E28" s="3">
        <v>536</v>
      </c>
      <c r="F28" s="3">
        <v>256</v>
      </c>
      <c r="G28" s="13">
        <f>F28-'201702'!F28</f>
        <v>101</v>
      </c>
      <c r="H28" s="29">
        <f>'201702'!H28+F28</f>
        <v>1890</v>
      </c>
    </row>
    <row r="29" spans="1:8" ht="34.15" customHeight="1" x14ac:dyDescent="0.15">
      <c r="A29" s="81" t="s">
        <v>30</v>
      </c>
      <c r="B29" s="76"/>
      <c r="C29" s="77"/>
      <c r="D29" s="3">
        <v>1241</v>
      </c>
      <c r="E29" s="3">
        <v>568</v>
      </c>
      <c r="F29" s="3">
        <v>286</v>
      </c>
      <c r="G29" s="13">
        <f>F29-'201702'!F29</f>
        <v>66</v>
      </c>
      <c r="H29" s="29">
        <f>'201702'!H29+F29</f>
        <v>2460</v>
      </c>
    </row>
    <row r="30" spans="1:8" ht="34.15" customHeight="1" x14ac:dyDescent="0.15">
      <c r="A30" s="81" t="s">
        <v>31</v>
      </c>
      <c r="B30" s="76"/>
      <c r="C30" s="77"/>
      <c r="D30" s="3">
        <v>4</v>
      </c>
      <c r="E30" s="3">
        <v>4</v>
      </c>
      <c r="F30" s="3">
        <v>4</v>
      </c>
      <c r="G30" s="13">
        <f>F30-'201702'!F30</f>
        <v>-7</v>
      </c>
      <c r="H30" s="29">
        <f>'201702'!H30+F30</f>
        <v>993</v>
      </c>
    </row>
    <row r="31" spans="1:8" ht="34.15" customHeight="1" x14ac:dyDescent="0.15">
      <c r="A31" s="81" t="s">
        <v>32</v>
      </c>
      <c r="B31" s="76"/>
      <c r="C31" s="77"/>
      <c r="D31" s="3">
        <v>1081</v>
      </c>
      <c r="E31" s="3">
        <v>725</v>
      </c>
      <c r="F31" s="3">
        <v>416</v>
      </c>
      <c r="G31" s="13">
        <f>F31-'201702'!F31</f>
        <v>91</v>
      </c>
      <c r="H31" s="29">
        <f>'201702'!H31+F31</f>
        <v>3294</v>
      </c>
    </row>
    <row r="32" spans="1:8" ht="34.15" customHeight="1" x14ac:dyDescent="0.15">
      <c r="A32" s="81" t="s">
        <v>33</v>
      </c>
      <c r="B32" s="76"/>
      <c r="C32" s="77"/>
      <c r="D32" s="3">
        <v>541</v>
      </c>
      <c r="E32" s="3">
        <v>371</v>
      </c>
      <c r="F32" s="3">
        <v>267</v>
      </c>
      <c r="G32" s="13">
        <f>F32-'201702'!F32</f>
        <v>60</v>
      </c>
      <c r="H32" s="29">
        <f>'201702'!H32+F32</f>
        <v>3120</v>
      </c>
    </row>
    <row r="33" spans="1:8" ht="34.15" customHeight="1" x14ac:dyDescent="0.15">
      <c r="A33" s="81" t="s">
        <v>34</v>
      </c>
      <c r="B33" s="76"/>
      <c r="C33" s="77"/>
      <c r="D33" s="3">
        <v>222</v>
      </c>
      <c r="E33" s="3">
        <v>134</v>
      </c>
      <c r="F33" s="3">
        <v>59</v>
      </c>
      <c r="G33" s="13">
        <f>F33-'201702'!F33</f>
        <v>20</v>
      </c>
      <c r="H33" s="29">
        <f>'201702'!H33+F33</f>
        <v>576</v>
      </c>
    </row>
    <row r="34" spans="1:8" ht="34.15" customHeight="1" x14ac:dyDescent="0.15">
      <c r="A34" s="81" t="s">
        <v>35</v>
      </c>
      <c r="B34" s="76"/>
      <c r="C34" s="77"/>
      <c r="D34" s="3">
        <v>2500</v>
      </c>
      <c r="E34" s="3">
        <v>1611</v>
      </c>
      <c r="F34" s="3">
        <v>515</v>
      </c>
      <c r="G34" s="13">
        <f>F34-'201702'!F34</f>
        <v>83</v>
      </c>
      <c r="H34" s="29">
        <f>'201702'!H34+F34</f>
        <v>4442</v>
      </c>
    </row>
    <row r="35" spans="1:8" ht="34.15" customHeight="1" x14ac:dyDescent="0.15">
      <c r="A35" s="81" t="s">
        <v>36</v>
      </c>
      <c r="B35" s="76"/>
      <c r="C35" s="77"/>
      <c r="D35" s="3">
        <v>1166</v>
      </c>
      <c r="E35" s="3">
        <v>864</v>
      </c>
      <c r="F35" s="3">
        <v>598</v>
      </c>
      <c r="G35" s="13">
        <f>F35-'201702'!F35</f>
        <v>294</v>
      </c>
      <c r="H35" s="29">
        <f>'201702'!H35+F35</f>
        <v>6055</v>
      </c>
    </row>
    <row r="36" spans="1:8" ht="34.15" customHeight="1" x14ac:dyDescent="0.15">
      <c r="A36" s="81" t="s">
        <v>37</v>
      </c>
      <c r="B36" s="76"/>
      <c r="C36" s="77"/>
      <c r="D36" s="3">
        <v>501</v>
      </c>
      <c r="E36" s="3">
        <v>165</v>
      </c>
      <c r="F36" s="3">
        <v>72</v>
      </c>
      <c r="G36" s="13">
        <f>F36-'201702'!F36</f>
        <v>-6</v>
      </c>
      <c r="H36" s="29">
        <f>'201702'!H36+F36</f>
        <v>700</v>
      </c>
    </row>
    <row r="37" spans="1:8" ht="34.15" customHeight="1" x14ac:dyDescent="0.15">
      <c r="A37" s="81" t="s">
        <v>38</v>
      </c>
      <c r="B37" s="76"/>
      <c r="C37" s="77"/>
      <c r="D37" s="3">
        <v>493</v>
      </c>
      <c r="E37" s="3">
        <v>244</v>
      </c>
      <c r="F37" s="3">
        <v>128</v>
      </c>
      <c r="G37" s="13">
        <f>F37-'201702'!F37</f>
        <v>78</v>
      </c>
      <c r="H37" s="29">
        <f>'201702'!H37+F37</f>
        <v>933</v>
      </c>
    </row>
    <row r="38" spans="1:8" ht="34.15" customHeight="1" x14ac:dyDescent="0.15">
      <c r="A38" s="81" t="s">
        <v>39</v>
      </c>
      <c r="B38" s="76"/>
      <c r="C38" s="77"/>
      <c r="D38" s="3">
        <v>4623</v>
      </c>
      <c r="E38" s="3">
        <v>1185</v>
      </c>
      <c r="F38" s="3">
        <v>211</v>
      </c>
      <c r="G38" s="13">
        <f>F38-'201702'!F38</f>
        <v>64</v>
      </c>
      <c r="H38" s="29">
        <f>'201702'!H38+F38</f>
        <v>1632</v>
      </c>
    </row>
    <row r="39" spans="1:8" ht="34.15" customHeight="1" x14ac:dyDescent="0.15">
      <c r="A39" s="81" t="s">
        <v>40</v>
      </c>
      <c r="B39" s="76"/>
      <c r="C39" s="77"/>
      <c r="D39" s="3">
        <v>6042</v>
      </c>
      <c r="E39" s="3">
        <v>1350</v>
      </c>
      <c r="F39" s="3">
        <v>310</v>
      </c>
      <c r="G39" s="13">
        <f>F39-'201702'!F39</f>
        <v>103</v>
      </c>
      <c r="H39" s="29">
        <f>'201702'!H39+F39</f>
        <v>1964</v>
      </c>
    </row>
    <row r="40" spans="1:8" ht="34.15" customHeight="1" x14ac:dyDescent="0.15">
      <c r="A40" s="81" t="s">
        <v>41</v>
      </c>
      <c r="B40" s="76"/>
      <c r="C40" s="77"/>
      <c r="D40" s="3">
        <v>3728</v>
      </c>
      <c r="E40" s="3">
        <v>1005</v>
      </c>
      <c r="F40" s="3">
        <v>144</v>
      </c>
      <c r="G40" s="13">
        <f>F40-'201702'!F40</f>
        <v>27</v>
      </c>
      <c r="H40" s="29">
        <f>'201702'!H40+F40</f>
        <v>1117</v>
      </c>
    </row>
    <row r="41" spans="1:8" ht="34.15" customHeight="1" x14ac:dyDescent="0.15">
      <c r="A41" s="78" t="s">
        <v>42</v>
      </c>
      <c r="B41" s="79"/>
      <c r="C41" s="80"/>
      <c r="D41" s="16">
        <v>525</v>
      </c>
      <c r="E41" s="16">
        <v>362</v>
      </c>
      <c r="F41" s="16">
        <v>122</v>
      </c>
      <c r="G41" s="13">
        <f>F41-'201702'!F41</f>
        <v>33</v>
      </c>
      <c r="H41" s="29">
        <f>'201702'!H41+F41</f>
        <v>877</v>
      </c>
    </row>
    <row r="42" spans="1:8" ht="34.15" customHeight="1" x14ac:dyDescent="0.15">
      <c r="A42" s="78" t="s">
        <v>48</v>
      </c>
      <c r="B42" s="79"/>
      <c r="C42" s="80"/>
      <c r="D42" s="16">
        <v>974</v>
      </c>
      <c r="E42" s="16">
        <v>790</v>
      </c>
      <c r="F42" s="16">
        <v>296</v>
      </c>
      <c r="G42" s="13">
        <f>F42-'201702'!F42</f>
        <v>296</v>
      </c>
      <c r="H42" s="29">
        <f>'201702'!H42+F42</f>
        <v>3019</v>
      </c>
    </row>
    <row r="43" spans="1:8" ht="34.15" customHeight="1" x14ac:dyDescent="0.15">
      <c r="A43" s="81" t="s">
        <v>50</v>
      </c>
      <c r="B43" s="76"/>
      <c r="C43" s="77"/>
      <c r="D43" s="3">
        <v>1928</v>
      </c>
      <c r="E43" s="3">
        <v>516</v>
      </c>
      <c r="F43" s="3">
        <v>109</v>
      </c>
      <c r="G43" s="13">
        <f>F43-'201702'!F43</f>
        <v>25</v>
      </c>
      <c r="H43" s="29">
        <f>'201702'!H43+F43</f>
        <v>836</v>
      </c>
    </row>
    <row r="44" spans="1:8" ht="34.15" customHeight="1" x14ac:dyDescent="0.15">
      <c r="A44" s="78" t="s">
        <v>51</v>
      </c>
      <c r="B44" s="79"/>
      <c r="C44" s="80"/>
      <c r="D44" s="16">
        <v>2484</v>
      </c>
      <c r="E44" s="16">
        <v>687</v>
      </c>
      <c r="F44" s="16">
        <v>172</v>
      </c>
      <c r="G44" s="13">
        <f>F44-'201702'!F44</f>
        <v>69</v>
      </c>
      <c r="H44" s="29">
        <f>'201702'!H44+F44</f>
        <v>1246</v>
      </c>
    </row>
    <row r="45" spans="1:8" ht="34.15" customHeight="1" x14ac:dyDescent="0.15">
      <c r="A45" s="82" t="s">
        <v>52</v>
      </c>
      <c r="B45" s="83"/>
      <c r="C45" s="84"/>
      <c r="D45" s="16">
        <v>599</v>
      </c>
      <c r="E45" s="16">
        <v>415</v>
      </c>
      <c r="F45" s="16">
        <v>278</v>
      </c>
      <c r="G45" s="36">
        <f>F45-'201702'!F45</f>
        <v>108</v>
      </c>
      <c r="H45" s="33">
        <f>'201702'!H45+F45</f>
        <v>3728</v>
      </c>
    </row>
    <row r="46" spans="1:8" ht="34.15" customHeight="1" x14ac:dyDescent="0.15">
      <c r="A46" s="78" t="s">
        <v>69</v>
      </c>
      <c r="B46" s="79"/>
      <c r="C46" s="80"/>
      <c r="D46" s="16">
        <v>2071</v>
      </c>
      <c r="E46" s="16">
        <v>757</v>
      </c>
      <c r="F46" s="16">
        <v>232</v>
      </c>
      <c r="G46" s="17">
        <f>F46-'201612'!F46</f>
        <v>72</v>
      </c>
      <c r="H46" s="66">
        <f>'201701'!H46+F46</f>
        <v>77174</v>
      </c>
    </row>
    <row r="47" spans="1:8" ht="34.15" customHeight="1" x14ac:dyDescent="0.15">
      <c r="A47" s="81" t="s">
        <v>71</v>
      </c>
      <c r="B47" s="76"/>
      <c r="C47" s="77"/>
      <c r="D47" s="3">
        <v>169</v>
      </c>
      <c r="E47" s="3">
        <v>98</v>
      </c>
      <c r="F47" s="3">
        <v>84</v>
      </c>
      <c r="G47" s="9">
        <f>F47</f>
        <v>84</v>
      </c>
      <c r="H47" s="27">
        <f>F47</f>
        <v>84</v>
      </c>
    </row>
    <row r="48" spans="1:8" ht="34.15" customHeight="1" thickBot="1" x14ac:dyDescent="0.2">
      <c r="A48" s="113" t="s">
        <v>72</v>
      </c>
      <c r="B48" s="114"/>
      <c r="C48" s="115"/>
      <c r="D48" s="10">
        <v>94</v>
      </c>
      <c r="E48" s="10">
        <v>64</v>
      </c>
      <c r="F48" s="10">
        <v>54</v>
      </c>
      <c r="G48" s="37">
        <f>F48</f>
        <v>54</v>
      </c>
      <c r="H48" s="38">
        <f>F48</f>
        <v>54</v>
      </c>
    </row>
    <row r="49" spans="1:8" ht="34.15" customHeight="1" thickBot="1" x14ac:dyDescent="0.2">
      <c r="A49" s="92" t="s">
        <v>18</v>
      </c>
      <c r="B49" s="93"/>
      <c r="C49" s="93"/>
      <c r="D49" s="7">
        <f>SUM(D4:D48)</f>
        <v>84709</v>
      </c>
      <c r="E49" s="7">
        <f>SUM(E4:E48)</f>
        <v>38960</v>
      </c>
      <c r="F49" s="7">
        <f>SUM(F4:F48)</f>
        <v>14474</v>
      </c>
      <c r="G49" s="8">
        <f>F49-'201702'!F47</f>
        <v>4318</v>
      </c>
      <c r="H49" s="28">
        <f>'201702'!H47+F49</f>
        <v>122358</v>
      </c>
    </row>
    <row r="50" spans="1:8" ht="19.5" customHeight="1" x14ac:dyDescent="0.15">
      <c r="A50" s="106" t="s">
        <v>60</v>
      </c>
      <c r="B50" s="107"/>
      <c r="C50" s="107"/>
      <c r="D50" s="107"/>
      <c r="E50" s="107"/>
      <c r="F50" s="107"/>
      <c r="G50" s="107"/>
      <c r="H50" s="107"/>
    </row>
    <row r="51" spans="1:8" ht="30.75" customHeight="1" x14ac:dyDescent="0.15"/>
  </sheetData>
  <mergeCells count="50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9:C49"/>
    <mergeCell ref="A50:H50"/>
    <mergeCell ref="A46:C46"/>
    <mergeCell ref="A48:C48"/>
    <mergeCell ref="A47:C47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46" workbookViewId="0">
      <selection activeCell="A2" sqref="A2:H2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6" width="17.25" style="1" bestFit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8" ht="22.5" customHeight="1" thickBot="1" x14ac:dyDescent="0.2">
      <c r="A2" s="100" t="s">
        <v>73</v>
      </c>
      <c r="B2" s="100"/>
      <c r="C2" s="100"/>
      <c r="D2" s="100"/>
      <c r="E2" s="100"/>
      <c r="F2" s="100"/>
      <c r="G2" s="100"/>
      <c r="H2" s="100"/>
    </row>
    <row r="3" spans="1:8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75</v>
      </c>
      <c r="H3" s="30" t="s">
        <v>74</v>
      </c>
    </row>
    <row r="4" spans="1:8" ht="34.15" customHeight="1" thickTop="1" x14ac:dyDescent="0.15">
      <c r="A4" s="102" t="s">
        <v>1</v>
      </c>
      <c r="B4" s="97" t="s">
        <v>2</v>
      </c>
      <c r="C4" s="50" t="s">
        <v>3</v>
      </c>
      <c r="D4" s="12">
        <f>SUM('201604:201703'!D4)</f>
        <v>37493</v>
      </c>
      <c r="E4" s="12">
        <f>SUM('201604:201703'!E4)</f>
        <v>17616</v>
      </c>
      <c r="F4" s="12">
        <f>SUM('201604:201703'!F4)</f>
        <v>3458</v>
      </c>
      <c r="G4" s="13">
        <f>F4-H4</f>
        <v>533</v>
      </c>
      <c r="H4" s="29">
        <v>2925</v>
      </c>
    </row>
    <row r="5" spans="1:8" ht="34.15" customHeight="1" x14ac:dyDescent="0.15">
      <c r="A5" s="98"/>
      <c r="B5" s="72"/>
      <c r="C5" s="49" t="s">
        <v>4</v>
      </c>
      <c r="D5" s="3">
        <f>SUM('201604:201703'!D5)</f>
        <v>44347</v>
      </c>
      <c r="E5" s="3">
        <f>SUM('201604:201703'!E5)</f>
        <v>25598</v>
      </c>
      <c r="F5" s="3">
        <f>SUM('201604:201703'!F5)</f>
        <v>9218</v>
      </c>
      <c r="G5" s="13">
        <f t="shared" ref="G5:G48" si="0">F5-H5</f>
        <v>3436</v>
      </c>
      <c r="H5" s="29">
        <v>5782</v>
      </c>
    </row>
    <row r="6" spans="1:8" ht="34.15" customHeight="1" x14ac:dyDescent="0.15">
      <c r="A6" s="98"/>
      <c r="B6" s="72" t="s">
        <v>7</v>
      </c>
      <c r="C6" s="72"/>
      <c r="D6" s="3">
        <f>SUM('201604:201703'!D6)</f>
        <v>31097</v>
      </c>
      <c r="E6" s="3">
        <f>SUM('201604:201703'!E6)</f>
        <v>14472</v>
      </c>
      <c r="F6" s="3">
        <f>SUM('201604:201703'!F6)</f>
        <v>3510</v>
      </c>
      <c r="G6" s="13">
        <f t="shared" si="0"/>
        <v>1033</v>
      </c>
      <c r="H6" s="29">
        <v>2477</v>
      </c>
    </row>
    <row r="7" spans="1:8" ht="34.15" customHeight="1" x14ac:dyDescent="0.15">
      <c r="A7" s="98"/>
      <c r="B7" s="72" t="s">
        <v>5</v>
      </c>
      <c r="C7" s="72"/>
      <c r="D7" s="3">
        <f>SUM('201604:201703'!D7)</f>
        <v>43468</v>
      </c>
      <c r="E7" s="3">
        <f>SUM('201604:201703'!E7)</f>
        <v>17520</v>
      </c>
      <c r="F7" s="3">
        <f>SUM('201604:201703'!F7)</f>
        <v>5713</v>
      </c>
      <c r="G7" s="13">
        <f t="shared" si="0"/>
        <v>1615</v>
      </c>
      <c r="H7" s="29">
        <v>4098</v>
      </c>
    </row>
    <row r="8" spans="1:8" ht="34.15" customHeight="1" x14ac:dyDescent="0.15">
      <c r="A8" s="98"/>
      <c r="B8" s="72" t="s">
        <v>6</v>
      </c>
      <c r="C8" s="72"/>
      <c r="D8" s="3">
        <f>SUM('201604:201703'!D8)</f>
        <v>13709</v>
      </c>
      <c r="E8" s="3">
        <f>SUM('201604:201703'!E8)</f>
        <v>7423</v>
      </c>
      <c r="F8" s="3">
        <f>SUM('201604:201703'!F8)</f>
        <v>2369</v>
      </c>
      <c r="G8" s="13">
        <f t="shared" si="0"/>
        <v>464</v>
      </c>
      <c r="H8" s="29">
        <v>1905</v>
      </c>
    </row>
    <row r="9" spans="1:8" ht="34.15" customHeight="1" x14ac:dyDescent="0.15">
      <c r="A9" s="98"/>
      <c r="B9" s="72" t="s">
        <v>17</v>
      </c>
      <c r="C9" s="72"/>
      <c r="D9" s="3">
        <f>SUM('201604:201703'!D9)</f>
        <v>9163</v>
      </c>
      <c r="E9" s="3">
        <f>SUM('201604:201703'!E9)</f>
        <v>5227</v>
      </c>
      <c r="F9" s="3">
        <f>SUM('201604:201703'!F9)</f>
        <v>2041</v>
      </c>
      <c r="G9" s="13">
        <f t="shared" si="0"/>
        <v>228</v>
      </c>
      <c r="H9" s="29">
        <v>1813</v>
      </c>
    </row>
    <row r="10" spans="1:8" ht="34.15" customHeight="1" x14ac:dyDescent="0.15">
      <c r="A10" s="98" t="s">
        <v>8</v>
      </c>
      <c r="B10" s="71"/>
      <c r="C10" s="71"/>
      <c r="D10" s="3">
        <f>SUM('201604:201703'!D10)</f>
        <v>15594</v>
      </c>
      <c r="E10" s="3">
        <f>SUM('201604:201703'!E10)</f>
        <v>9792</v>
      </c>
      <c r="F10" s="3">
        <f>SUM('201604:201703'!F10)</f>
        <v>3445</v>
      </c>
      <c r="G10" s="13">
        <f t="shared" si="0"/>
        <v>488</v>
      </c>
      <c r="H10" s="29">
        <v>2957</v>
      </c>
    </row>
    <row r="11" spans="1:8" ht="34.15" customHeight="1" x14ac:dyDescent="0.15">
      <c r="A11" s="98" t="s">
        <v>9</v>
      </c>
      <c r="B11" s="71"/>
      <c r="C11" s="71"/>
      <c r="D11" s="3">
        <f>SUM('201604:201703'!D11)</f>
        <v>5895</v>
      </c>
      <c r="E11" s="3">
        <f>SUM('201604:201703'!E11)</f>
        <v>3381</v>
      </c>
      <c r="F11" s="3">
        <f>SUM('201604:201703'!F11)</f>
        <v>1601</v>
      </c>
      <c r="G11" s="13">
        <f t="shared" si="0"/>
        <v>479</v>
      </c>
      <c r="H11" s="29">
        <v>1122</v>
      </c>
    </row>
    <row r="12" spans="1:8" ht="34.15" customHeight="1" x14ac:dyDescent="0.15">
      <c r="A12" s="98" t="s">
        <v>10</v>
      </c>
      <c r="B12" s="71"/>
      <c r="C12" s="71"/>
      <c r="D12" s="3">
        <f>SUM('201604:201703'!D12)</f>
        <v>11162</v>
      </c>
      <c r="E12" s="3">
        <f>SUM('201604:201703'!E12)</f>
        <v>4018</v>
      </c>
      <c r="F12" s="3">
        <f>SUM('201604:201703'!F12)</f>
        <v>1580</v>
      </c>
      <c r="G12" s="13">
        <f t="shared" si="0"/>
        <v>192</v>
      </c>
      <c r="H12" s="29">
        <v>1388</v>
      </c>
    </row>
    <row r="13" spans="1:8" ht="34.15" customHeight="1" x14ac:dyDescent="0.15">
      <c r="A13" s="98" t="s">
        <v>11</v>
      </c>
      <c r="B13" s="71"/>
      <c r="C13" s="71"/>
      <c r="D13" s="3">
        <f>SUM('201604:201703'!D13)</f>
        <v>9849</v>
      </c>
      <c r="E13" s="3">
        <f>SUM('201604:201703'!E13)</f>
        <v>7656</v>
      </c>
      <c r="F13" s="3">
        <f>SUM('201604:201703'!F13)</f>
        <v>4049</v>
      </c>
      <c r="G13" s="13">
        <f t="shared" si="0"/>
        <v>1283</v>
      </c>
      <c r="H13" s="29">
        <v>2766</v>
      </c>
    </row>
    <row r="14" spans="1:8" ht="34.15" customHeight="1" x14ac:dyDescent="0.15">
      <c r="A14" s="98" t="s">
        <v>12</v>
      </c>
      <c r="B14" s="71"/>
      <c r="C14" s="71"/>
      <c r="D14" s="3">
        <f>SUM('201604:201703'!D14)</f>
        <v>5578</v>
      </c>
      <c r="E14" s="3">
        <f>SUM('201604:201703'!E14)</f>
        <v>2261</v>
      </c>
      <c r="F14" s="3">
        <f>SUM('201604:201703'!F14)</f>
        <v>1042</v>
      </c>
      <c r="G14" s="13">
        <f t="shared" si="0"/>
        <v>443</v>
      </c>
      <c r="H14" s="29">
        <v>599</v>
      </c>
    </row>
    <row r="15" spans="1:8" ht="34.15" customHeight="1" x14ac:dyDescent="0.15">
      <c r="A15" s="98" t="s">
        <v>13</v>
      </c>
      <c r="B15" s="71"/>
      <c r="C15" s="71"/>
      <c r="D15" s="3">
        <f>SUM('201604:201703'!D15)</f>
        <v>15651</v>
      </c>
      <c r="E15" s="3">
        <f>SUM('201604:201703'!E15)</f>
        <v>4895</v>
      </c>
      <c r="F15" s="3">
        <f>SUM('201604:201703'!F15)</f>
        <v>1294</v>
      </c>
      <c r="G15" s="13">
        <f t="shared" si="0"/>
        <v>125</v>
      </c>
      <c r="H15" s="29">
        <v>1169</v>
      </c>
    </row>
    <row r="16" spans="1:8" ht="34.15" customHeight="1" x14ac:dyDescent="0.15">
      <c r="A16" s="98" t="s">
        <v>14</v>
      </c>
      <c r="B16" s="71"/>
      <c r="C16" s="71"/>
      <c r="D16" s="3">
        <f>SUM('201604:201703'!D16)</f>
        <v>38015</v>
      </c>
      <c r="E16" s="3">
        <f>SUM('201604:201703'!E16)</f>
        <v>23163</v>
      </c>
      <c r="F16" s="3">
        <f>SUM('201604:201703'!F16)</f>
        <v>6658</v>
      </c>
      <c r="G16" s="13">
        <f t="shared" si="0"/>
        <v>1781</v>
      </c>
      <c r="H16" s="29">
        <v>4877</v>
      </c>
    </row>
    <row r="17" spans="1:8" ht="34.15" customHeight="1" x14ac:dyDescent="0.15">
      <c r="A17" s="98" t="s">
        <v>15</v>
      </c>
      <c r="B17" s="71"/>
      <c r="C17" s="71"/>
      <c r="D17" s="3">
        <f>SUM('201604:201703'!D17)</f>
        <v>13914</v>
      </c>
      <c r="E17" s="3">
        <f>SUM('201604:201703'!E17)</f>
        <v>4902</v>
      </c>
      <c r="F17" s="3">
        <f>SUM('201604:201703'!F17)</f>
        <v>922</v>
      </c>
      <c r="G17" s="13">
        <f t="shared" si="0"/>
        <v>329</v>
      </c>
      <c r="H17" s="29">
        <v>593</v>
      </c>
    </row>
    <row r="18" spans="1:8" ht="34.15" customHeight="1" x14ac:dyDescent="0.15">
      <c r="A18" s="101" t="s">
        <v>19</v>
      </c>
      <c r="B18" s="86"/>
      <c r="C18" s="87"/>
      <c r="D18" s="3">
        <f>SUM('201604:201703'!D18)</f>
        <v>1011</v>
      </c>
      <c r="E18" s="3">
        <f>SUM('201604:201703'!E18)</f>
        <v>664</v>
      </c>
      <c r="F18" s="3">
        <f>SUM('201604:201703'!F18)</f>
        <v>560</v>
      </c>
      <c r="G18" s="13">
        <f t="shared" si="0"/>
        <v>-109</v>
      </c>
      <c r="H18" s="29">
        <v>669</v>
      </c>
    </row>
    <row r="19" spans="1:8" ht="34.15" customHeight="1" x14ac:dyDescent="0.15">
      <c r="A19" s="81" t="s">
        <v>20</v>
      </c>
      <c r="B19" s="76"/>
      <c r="C19" s="77"/>
      <c r="D19" s="3">
        <f>SUM('201604:201703'!D19)</f>
        <v>16806</v>
      </c>
      <c r="E19" s="3">
        <f>SUM('201604:201703'!E19)</f>
        <v>9097</v>
      </c>
      <c r="F19" s="3">
        <f>SUM('201604:201703'!F19)</f>
        <v>3196</v>
      </c>
      <c r="G19" s="13">
        <f t="shared" si="0"/>
        <v>777</v>
      </c>
      <c r="H19" s="29">
        <v>2419</v>
      </c>
    </row>
    <row r="20" spans="1:8" ht="34.15" customHeight="1" x14ac:dyDescent="0.15">
      <c r="A20" s="81" t="s">
        <v>21</v>
      </c>
      <c r="B20" s="76"/>
      <c r="C20" s="77"/>
      <c r="D20" s="3">
        <f>SUM('201604:201703'!D20)</f>
        <v>46276</v>
      </c>
      <c r="E20" s="3">
        <f>SUM('201604:201703'!E20)</f>
        <v>20314</v>
      </c>
      <c r="F20" s="3">
        <f>SUM('201604:201703'!F20)</f>
        <v>10853</v>
      </c>
      <c r="G20" s="13">
        <f t="shared" si="0"/>
        <v>2193</v>
      </c>
      <c r="H20" s="29">
        <v>8660</v>
      </c>
    </row>
    <row r="21" spans="1:8" ht="34.15" customHeight="1" x14ac:dyDescent="0.15">
      <c r="A21" s="81" t="s">
        <v>22</v>
      </c>
      <c r="B21" s="76"/>
      <c r="C21" s="77"/>
      <c r="D21" s="3">
        <f>SUM('201604:201703'!D21)</f>
        <v>11811</v>
      </c>
      <c r="E21" s="3">
        <f>SUM('201604:201703'!E21)</f>
        <v>6141</v>
      </c>
      <c r="F21" s="3">
        <f>SUM('201604:201703'!F21)</f>
        <v>3372</v>
      </c>
      <c r="G21" s="13">
        <f t="shared" si="0"/>
        <v>600</v>
      </c>
      <c r="H21" s="29">
        <v>2772</v>
      </c>
    </row>
    <row r="22" spans="1:8" ht="34.15" customHeight="1" x14ac:dyDescent="0.15">
      <c r="A22" s="81" t="s">
        <v>23</v>
      </c>
      <c r="B22" s="76"/>
      <c r="C22" s="77"/>
      <c r="D22" s="3">
        <f>SUM('201604:201703'!D22)</f>
        <v>26818</v>
      </c>
      <c r="E22" s="3">
        <f>SUM('201604:201703'!E22)</f>
        <v>13249</v>
      </c>
      <c r="F22" s="3">
        <f>SUM('201604:201703'!F22)</f>
        <v>3830</v>
      </c>
      <c r="G22" s="13">
        <f t="shared" si="0"/>
        <v>1583</v>
      </c>
      <c r="H22" s="29">
        <v>2247</v>
      </c>
    </row>
    <row r="23" spans="1:8" ht="34.15" customHeight="1" x14ac:dyDescent="0.15">
      <c r="A23" s="81" t="s">
        <v>24</v>
      </c>
      <c r="B23" s="76"/>
      <c r="C23" s="77"/>
      <c r="D23" s="3">
        <f>SUM('201604:201703'!D23)</f>
        <v>3000</v>
      </c>
      <c r="E23" s="3">
        <f>SUM('201604:201703'!E23)</f>
        <v>1894</v>
      </c>
      <c r="F23" s="3">
        <f>SUM('201604:201703'!F23)</f>
        <v>1112</v>
      </c>
      <c r="G23" s="13">
        <f t="shared" si="0"/>
        <v>228</v>
      </c>
      <c r="H23" s="29">
        <v>884</v>
      </c>
    </row>
    <row r="24" spans="1:8" ht="34.15" customHeight="1" x14ac:dyDescent="0.15">
      <c r="A24" s="81" t="s">
        <v>25</v>
      </c>
      <c r="B24" s="76"/>
      <c r="C24" s="77"/>
      <c r="D24" s="3">
        <f>SUM('201604:201703'!D24)</f>
        <v>3036</v>
      </c>
      <c r="E24" s="3">
        <f>SUM('201604:201703'!E24)</f>
        <v>1940</v>
      </c>
      <c r="F24" s="3">
        <f>SUM('201604:201703'!F24)</f>
        <v>1271</v>
      </c>
      <c r="G24" s="13">
        <f t="shared" si="0"/>
        <v>155</v>
      </c>
      <c r="H24" s="29">
        <v>1116</v>
      </c>
    </row>
    <row r="25" spans="1:8" ht="34.15" customHeight="1" x14ac:dyDescent="0.15">
      <c r="A25" s="81" t="s">
        <v>26</v>
      </c>
      <c r="B25" s="76"/>
      <c r="C25" s="77"/>
      <c r="D25" s="3">
        <f>SUM('201604:201703'!D25)</f>
        <v>18260</v>
      </c>
      <c r="E25" s="3">
        <f>SUM('201604:201703'!E25)</f>
        <v>13839</v>
      </c>
      <c r="F25" s="3">
        <f>SUM('201604:201703'!F25)</f>
        <v>10546</v>
      </c>
      <c r="G25" s="13">
        <f t="shared" si="0"/>
        <v>5572</v>
      </c>
      <c r="H25" s="29">
        <v>4974</v>
      </c>
    </row>
    <row r="26" spans="1:8" ht="34.15" customHeight="1" x14ac:dyDescent="0.15">
      <c r="A26" s="81" t="s">
        <v>27</v>
      </c>
      <c r="B26" s="76"/>
      <c r="C26" s="77"/>
      <c r="D26" s="3">
        <f>SUM('201604:201703'!D26)</f>
        <v>1765</v>
      </c>
      <c r="E26" s="3">
        <f>SUM('201604:201703'!E26)</f>
        <v>1331</v>
      </c>
      <c r="F26" s="3">
        <f>SUM('201604:201703'!F26)</f>
        <v>762</v>
      </c>
      <c r="G26" s="13">
        <f t="shared" si="0"/>
        <v>199</v>
      </c>
      <c r="H26" s="29">
        <v>563</v>
      </c>
    </row>
    <row r="27" spans="1:8" ht="34.15" customHeight="1" x14ac:dyDescent="0.15">
      <c r="A27" s="81" t="s">
        <v>28</v>
      </c>
      <c r="B27" s="76"/>
      <c r="C27" s="77"/>
      <c r="D27" s="3">
        <f>SUM('201604:201703'!D27)</f>
        <v>1897</v>
      </c>
      <c r="E27" s="3">
        <f>SUM('201604:201703'!E27)</f>
        <v>647</v>
      </c>
      <c r="F27" s="3">
        <f>SUM('201604:201703'!F27)</f>
        <v>228</v>
      </c>
      <c r="G27" s="13">
        <f t="shared" si="0"/>
        <v>116</v>
      </c>
      <c r="H27" s="29">
        <v>112</v>
      </c>
    </row>
    <row r="28" spans="1:8" ht="34.15" customHeight="1" x14ac:dyDescent="0.15">
      <c r="A28" s="81" t="s">
        <v>29</v>
      </c>
      <c r="B28" s="76"/>
      <c r="C28" s="77"/>
      <c r="D28" s="3">
        <f>SUM('201604:201703'!D28)</f>
        <v>5569</v>
      </c>
      <c r="E28" s="3">
        <f>SUM('201604:201703'!E28)</f>
        <v>3936</v>
      </c>
      <c r="F28" s="3">
        <f>SUM('201604:201703'!F28)</f>
        <v>1890</v>
      </c>
      <c r="G28" s="13">
        <f t="shared" si="0"/>
        <v>632</v>
      </c>
      <c r="H28" s="29">
        <v>1258</v>
      </c>
    </row>
    <row r="29" spans="1:8" ht="34.15" customHeight="1" x14ac:dyDescent="0.15">
      <c r="A29" s="81" t="s">
        <v>30</v>
      </c>
      <c r="B29" s="76"/>
      <c r="C29" s="77"/>
      <c r="D29" s="3">
        <f>SUM('201604:201703'!D29)</f>
        <v>8285</v>
      </c>
      <c r="E29" s="3">
        <f>SUM('201604:201703'!E29)</f>
        <v>4364</v>
      </c>
      <c r="F29" s="3">
        <f>SUM('201604:201703'!F29)</f>
        <v>2460</v>
      </c>
      <c r="G29" s="13">
        <f t="shared" si="0"/>
        <v>587</v>
      </c>
      <c r="H29" s="29">
        <v>1873</v>
      </c>
    </row>
    <row r="30" spans="1:8" ht="34.15" customHeight="1" x14ac:dyDescent="0.15">
      <c r="A30" s="81" t="s">
        <v>31</v>
      </c>
      <c r="B30" s="76"/>
      <c r="C30" s="77"/>
      <c r="D30" s="3">
        <f>SUM('201604:201703'!D30)</f>
        <v>2196</v>
      </c>
      <c r="E30" s="3">
        <f>SUM('201604:201703'!E30)</f>
        <v>1234</v>
      </c>
      <c r="F30" s="3">
        <f>SUM('201604:201703'!F30)</f>
        <v>993</v>
      </c>
      <c r="G30" s="13">
        <f t="shared" si="0"/>
        <v>86</v>
      </c>
      <c r="H30" s="29">
        <v>907</v>
      </c>
    </row>
    <row r="31" spans="1:8" ht="34.15" customHeight="1" x14ac:dyDescent="0.15">
      <c r="A31" s="81" t="s">
        <v>32</v>
      </c>
      <c r="B31" s="76"/>
      <c r="C31" s="77"/>
      <c r="D31" s="3">
        <f>SUM('201604:201703'!D31)</f>
        <v>9103</v>
      </c>
      <c r="E31" s="3">
        <f>SUM('201604:201703'!E31)</f>
        <v>5856</v>
      </c>
      <c r="F31" s="3">
        <f>SUM('201604:201703'!F31)</f>
        <v>3294</v>
      </c>
      <c r="G31" s="13">
        <f t="shared" si="0"/>
        <v>852</v>
      </c>
      <c r="H31" s="29">
        <v>2442</v>
      </c>
    </row>
    <row r="32" spans="1:8" ht="34.15" customHeight="1" x14ac:dyDescent="0.15">
      <c r="A32" s="81" t="s">
        <v>33</v>
      </c>
      <c r="B32" s="76"/>
      <c r="C32" s="77"/>
      <c r="D32" s="3">
        <f>SUM('201604:201703'!D32)</f>
        <v>6335</v>
      </c>
      <c r="E32" s="3">
        <f>SUM('201604:201703'!E32)</f>
        <v>4341</v>
      </c>
      <c r="F32" s="3">
        <f>SUM('201604:201703'!F32)</f>
        <v>3120</v>
      </c>
      <c r="G32" s="13">
        <f t="shared" si="0"/>
        <v>1120</v>
      </c>
      <c r="H32" s="29">
        <v>2000</v>
      </c>
    </row>
    <row r="33" spans="1:8" ht="34.15" customHeight="1" x14ac:dyDescent="0.15">
      <c r="A33" s="81" t="s">
        <v>34</v>
      </c>
      <c r="B33" s="76"/>
      <c r="C33" s="77"/>
      <c r="D33" s="3">
        <f>SUM('201604:201703'!D33)</f>
        <v>2377</v>
      </c>
      <c r="E33" s="3">
        <f>SUM('201604:201703'!E33)</f>
        <v>1383</v>
      </c>
      <c r="F33" s="3">
        <f>SUM('201604:201703'!F33)</f>
        <v>576</v>
      </c>
      <c r="G33" s="13">
        <f t="shared" si="0"/>
        <v>232</v>
      </c>
      <c r="H33" s="29">
        <v>344</v>
      </c>
    </row>
    <row r="34" spans="1:8" ht="34.15" customHeight="1" x14ac:dyDescent="0.15">
      <c r="A34" s="81" t="s">
        <v>35</v>
      </c>
      <c r="B34" s="76"/>
      <c r="C34" s="77"/>
      <c r="D34" s="3">
        <f>SUM('201604:201703'!D34)</f>
        <v>19679</v>
      </c>
      <c r="E34" s="3">
        <f>SUM('201604:201703'!E34)</f>
        <v>13617</v>
      </c>
      <c r="F34" s="3">
        <f>SUM('201604:201703'!F34)</f>
        <v>4442</v>
      </c>
      <c r="G34" s="13">
        <f t="shared" si="0"/>
        <v>1430</v>
      </c>
      <c r="H34" s="29">
        <v>3012</v>
      </c>
    </row>
    <row r="35" spans="1:8" ht="34.15" customHeight="1" x14ac:dyDescent="0.15">
      <c r="A35" s="81" t="s">
        <v>36</v>
      </c>
      <c r="B35" s="76"/>
      <c r="C35" s="77"/>
      <c r="D35" s="3">
        <f>SUM('201604:201703'!D35)</f>
        <v>10751</v>
      </c>
      <c r="E35" s="3">
        <f>SUM('201604:201703'!E35)</f>
        <v>8181</v>
      </c>
      <c r="F35" s="3">
        <f>SUM('201604:201703'!F35)</f>
        <v>6055</v>
      </c>
      <c r="G35" s="13">
        <f t="shared" si="0"/>
        <v>997</v>
      </c>
      <c r="H35" s="29">
        <v>5058</v>
      </c>
    </row>
    <row r="36" spans="1:8" ht="34.15" customHeight="1" x14ac:dyDescent="0.15">
      <c r="A36" s="81" t="s">
        <v>37</v>
      </c>
      <c r="B36" s="76"/>
      <c r="C36" s="77"/>
      <c r="D36" s="3">
        <f>SUM('201604:201703'!D36)</f>
        <v>4743</v>
      </c>
      <c r="E36" s="3">
        <f>SUM('201604:201703'!E36)</f>
        <v>1622</v>
      </c>
      <c r="F36" s="3">
        <f>SUM('201604:201703'!F36)</f>
        <v>700</v>
      </c>
      <c r="G36" s="13">
        <f t="shared" si="0"/>
        <v>140</v>
      </c>
      <c r="H36" s="29">
        <v>560</v>
      </c>
    </row>
    <row r="37" spans="1:8" ht="34.15" customHeight="1" x14ac:dyDescent="0.15">
      <c r="A37" s="81" t="s">
        <v>38</v>
      </c>
      <c r="B37" s="76"/>
      <c r="C37" s="77"/>
      <c r="D37" s="3">
        <f>SUM('201604:201703'!D37)</f>
        <v>5195</v>
      </c>
      <c r="E37" s="3">
        <f>SUM('201604:201703'!E37)</f>
        <v>1909</v>
      </c>
      <c r="F37" s="3">
        <f>SUM('201604:201703'!F37)</f>
        <v>933</v>
      </c>
      <c r="G37" s="13">
        <f t="shared" si="0"/>
        <v>298</v>
      </c>
      <c r="H37" s="29">
        <v>635</v>
      </c>
    </row>
    <row r="38" spans="1:8" ht="34.15" customHeight="1" x14ac:dyDescent="0.15">
      <c r="A38" s="81" t="s">
        <v>39</v>
      </c>
      <c r="B38" s="76"/>
      <c r="C38" s="77"/>
      <c r="D38" s="3">
        <f>SUM('201604:201703'!D38)</f>
        <v>31011</v>
      </c>
      <c r="E38" s="3">
        <f>SUM('201604:201703'!E38)</f>
        <v>10031</v>
      </c>
      <c r="F38" s="3">
        <f>SUM('201604:201703'!F38)</f>
        <v>1632</v>
      </c>
      <c r="G38" s="13">
        <f t="shared" si="0"/>
        <v>536</v>
      </c>
      <c r="H38" s="29">
        <v>1096</v>
      </c>
    </row>
    <row r="39" spans="1:8" ht="34.15" customHeight="1" x14ac:dyDescent="0.15">
      <c r="A39" s="81" t="s">
        <v>40</v>
      </c>
      <c r="B39" s="76"/>
      <c r="C39" s="77"/>
      <c r="D39" s="3">
        <f>SUM('201604:201703'!D39)</f>
        <v>36486</v>
      </c>
      <c r="E39" s="3">
        <f>SUM('201604:201703'!E39)</f>
        <v>9809</v>
      </c>
      <c r="F39" s="3">
        <f>SUM('201604:201703'!F39)</f>
        <v>1964</v>
      </c>
      <c r="G39" s="13">
        <f t="shared" si="0"/>
        <v>426</v>
      </c>
      <c r="H39" s="29">
        <v>1538</v>
      </c>
    </row>
    <row r="40" spans="1:8" ht="34.15" customHeight="1" x14ac:dyDescent="0.15">
      <c r="A40" s="81" t="s">
        <v>41</v>
      </c>
      <c r="B40" s="76"/>
      <c r="C40" s="77"/>
      <c r="D40" s="3">
        <f>SUM('201604:201703'!D40)</f>
        <v>22597</v>
      </c>
      <c r="E40" s="3">
        <f>SUM('201604:201703'!E40)</f>
        <v>7561</v>
      </c>
      <c r="F40" s="3">
        <f>SUM('201604:201703'!F40)</f>
        <v>1117</v>
      </c>
      <c r="G40" s="13">
        <f t="shared" si="0"/>
        <v>297</v>
      </c>
      <c r="H40" s="29">
        <v>820</v>
      </c>
    </row>
    <row r="41" spans="1:8" ht="34.15" customHeight="1" x14ac:dyDescent="0.15">
      <c r="A41" s="78" t="s">
        <v>42</v>
      </c>
      <c r="B41" s="79"/>
      <c r="C41" s="80"/>
      <c r="D41" s="16">
        <f>SUM('201604:201703'!D41)</f>
        <v>2770</v>
      </c>
      <c r="E41" s="16">
        <f>SUM('201604:201703'!E41)</f>
        <v>2093</v>
      </c>
      <c r="F41" s="16">
        <f>SUM('201604:201703'!F41)</f>
        <v>877</v>
      </c>
      <c r="G41" s="13">
        <f t="shared" si="0"/>
        <v>331</v>
      </c>
      <c r="H41" s="29">
        <v>546</v>
      </c>
    </row>
    <row r="42" spans="1:8" ht="34.15" customHeight="1" x14ac:dyDescent="0.15">
      <c r="A42" s="78" t="s">
        <v>48</v>
      </c>
      <c r="B42" s="79"/>
      <c r="C42" s="80"/>
      <c r="D42" s="16">
        <f>SUM('201604:201703'!D42)</f>
        <v>14145</v>
      </c>
      <c r="E42" s="16">
        <f>SUM('201604:201703'!E42)</f>
        <v>10296</v>
      </c>
      <c r="F42" s="16">
        <f>SUM('201604:201703'!F42)</f>
        <v>3019</v>
      </c>
      <c r="G42" s="13">
        <f t="shared" si="0"/>
        <v>-59</v>
      </c>
      <c r="H42" s="29">
        <v>3078</v>
      </c>
    </row>
    <row r="43" spans="1:8" ht="34.15" customHeight="1" x14ac:dyDescent="0.15">
      <c r="A43" s="81" t="s">
        <v>50</v>
      </c>
      <c r="B43" s="76"/>
      <c r="C43" s="77"/>
      <c r="D43" s="3">
        <f>SUM('201604:201703'!D43)</f>
        <v>14363</v>
      </c>
      <c r="E43" s="3">
        <f>SUM('201604:201703'!E43)</f>
        <v>4260</v>
      </c>
      <c r="F43" s="3">
        <f>SUM('201604:201703'!F43)</f>
        <v>836</v>
      </c>
      <c r="G43" s="13">
        <f t="shared" si="0"/>
        <v>617</v>
      </c>
      <c r="H43" s="29">
        <v>219</v>
      </c>
    </row>
    <row r="44" spans="1:8" ht="34.15" customHeight="1" x14ac:dyDescent="0.15">
      <c r="A44" s="78" t="s">
        <v>51</v>
      </c>
      <c r="B44" s="79"/>
      <c r="C44" s="80"/>
      <c r="D44" s="16">
        <f>SUM('201604:201703'!D44)</f>
        <v>16394</v>
      </c>
      <c r="E44" s="16">
        <f>SUM('201604:201703'!E44)</f>
        <v>5436</v>
      </c>
      <c r="F44" s="16">
        <f>SUM('201604:201703'!F44)</f>
        <v>1246</v>
      </c>
      <c r="G44" s="13">
        <f t="shared" si="0"/>
        <v>658</v>
      </c>
      <c r="H44" s="29">
        <v>588</v>
      </c>
    </row>
    <row r="45" spans="1:8" ht="34.15" customHeight="1" x14ac:dyDescent="0.15">
      <c r="A45" s="110" t="s">
        <v>52</v>
      </c>
      <c r="B45" s="111"/>
      <c r="C45" s="112"/>
      <c r="D45" s="3">
        <f>SUM('201604:201703'!D45)</f>
        <v>7816</v>
      </c>
      <c r="E45" s="3">
        <f>SUM('201604:201703'!E45)</f>
        <v>5624</v>
      </c>
      <c r="F45" s="3">
        <f>SUM('201604:201703'!F45)</f>
        <v>3728</v>
      </c>
      <c r="G45" s="9">
        <f t="shared" si="0"/>
        <v>3504</v>
      </c>
      <c r="H45" s="27">
        <v>224</v>
      </c>
    </row>
    <row r="46" spans="1:8" ht="34.15" customHeight="1" x14ac:dyDescent="0.15">
      <c r="A46" s="116" t="s">
        <v>76</v>
      </c>
      <c r="B46" s="79"/>
      <c r="C46" s="80"/>
      <c r="D46" s="16">
        <f>SUM('201612:201703'!D46)</f>
        <v>6606</v>
      </c>
      <c r="E46" s="16">
        <f>SUM('201612:201703'!E46)</f>
        <v>2329</v>
      </c>
      <c r="F46" s="16">
        <f>SUM('201612:201703'!F46)</f>
        <v>708</v>
      </c>
      <c r="G46" s="17">
        <f t="shared" si="0"/>
        <v>708</v>
      </c>
      <c r="H46" s="66">
        <v>0</v>
      </c>
    </row>
    <row r="47" spans="1:8" ht="34.15" customHeight="1" x14ac:dyDescent="0.15">
      <c r="A47" s="117" t="s">
        <v>77</v>
      </c>
      <c r="B47" s="76"/>
      <c r="C47" s="77"/>
      <c r="D47" s="3">
        <f>'201703'!D47</f>
        <v>169</v>
      </c>
      <c r="E47" s="3">
        <f>'201703'!E47</f>
        <v>98</v>
      </c>
      <c r="F47" s="3">
        <f>'201703'!F47</f>
        <v>84</v>
      </c>
      <c r="G47" s="9">
        <f t="shared" si="0"/>
        <v>84</v>
      </c>
      <c r="H47" s="27">
        <v>0</v>
      </c>
    </row>
    <row r="48" spans="1:8" ht="34.15" customHeight="1" thickBot="1" x14ac:dyDescent="0.2">
      <c r="A48" s="118" t="s">
        <v>78</v>
      </c>
      <c r="B48" s="114"/>
      <c r="C48" s="115"/>
      <c r="D48" s="10">
        <f>'201703'!D48</f>
        <v>94</v>
      </c>
      <c r="E48" s="10">
        <f>'201703'!E48</f>
        <v>64</v>
      </c>
      <c r="F48" s="10">
        <f>'201703'!F48</f>
        <v>54</v>
      </c>
      <c r="G48" s="37">
        <f t="shared" si="0"/>
        <v>54</v>
      </c>
      <c r="H48" s="38">
        <v>0</v>
      </c>
    </row>
    <row r="49" spans="1:8" ht="34.15" customHeight="1" thickBot="1" x14ac:dyDescent="0.2">
      <c r="A49" s="92" t="s">
        <v>18</v>
      </c>
      <c r="B49" s="93"/>
      <c r="C49" s="93"/>
      <c r="D49" s="7">
        <f>SUM(D4:D48)</f>
        <v>652299</v>
      </c>
      <c r="E49" s="7">
        <f t="shared" ref="E49:H49" si="1">SUM(E4:E48)</f>
        <v>321084</v>
      </c>
      <c r="F49" s="7">
        <f t="shared" si="1"/>
        <v>122358</v>
      </c>
      <c r="G49" s="8">
        <f t="shared" si="1"/>
        <v>37273</v>
      </c>
      <c r="H49" s="28">
        <f t="shared" si="1"/>
        <v>85085</v>
      </c>
    </row>
    <row r="50" spans="1:8" ht="19.5" customHeight="1" x14ac:dyDescent="0.15">
      <c r="A50" s="106" t="s">
        <v>60</v>
      </c>
      <c r="B50" s="107"/>
      <c r="C50" s="107"/>
      <c r="D50" s="107"/>
      <c r="E50" s="107"/>
      <c r="F50" s="107"/>
      <c r="G50" s="107"/>
      <c r="H50" s="107"/>
    </row>
    <row r="51" spans="1:8" ht="30.75" customHeight="1" x14ac:dyDescent="0.15"/>
  </sheetData>
  <mergeCells count="50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9:C49"/>
    <mergeCell ref="A50:H50"/>
    <mergeCell ref="A46:C46"/>
    <mergeCell ref="A47:C47"/>
    <mergeCell ref="A48:C48"/>
  </mergeCells>
  <phoneticPr fontId="2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0" zoomScaleNormal="100" workbookViewId="0">
      <selection activeCell="J4" sqref="J4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99" t="s">
        <v>0</v>
      </c>
      <c r="B1" s="99"/>
      <c r="C1" s="99"/>
      <c r="D1" s="99"/>
      <c r="E1" s="99"/>
      <c r="F1" s="99"/>
      <c r="G1" s="99"/>
    </row>
    <row r="2" spans="1:8" ht="22.5" customHeight="1" thickBot="1" x14ac:dyDescent="0.2">
      <c r="A2" s="100" t="s">
        <v>55</v>
      </c>
      <c r="B2" s="100"/>
      <c r="C2" s="100"/>
      <c r="D2" s="100"/>
      <c r="E2" s="100"/>
      <c r="F2" s="100"/>
      <c r="G2" s="100"/>
      <c r="H2" s="100"/>
    </row>
    <row r="3" spans="1:8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61" t="s">
        <v>53</v>
      </c>
    </row>
    <row r="4" spans="1:8" ht="34.15" customHeight="1" thickTop="1" x14ac:dyDescent="0.15">
      <c r="A4" s="102" t="s">
        <v>1</v>
      </c>
      <c r="B4" s="97" t="s">
        <v>2</v>
      </c>
      <c r="C4" s="11" t="s">
        <v>3</v>
      </c>
      <c r="D4" s="12">
        <v>124</v>
      </c>
      <c r="E4" s="12">
        <v>70</v>
      </c>
      <c r="F4" s="12">
        <v>70</v>
      </c>
      <c r="G4" s="13">
        <f>F4-'201604'!F4</f>
        <v>-44</v>
      </c>
      <c r="H4" s="27">
        <f>'201604'!H4+'201605'!F4</f>
        <v>184</v>
      </c>
    </row>
    <row r="5" spans="1:8" ht="34.15" customHeight="1" x14ac:dyDescent="0.15">
      <c r="A5" s="98"/>
      <c r="B5" s="72"/>
      <c r="C5" s="5" t="s">
        <v>4</v>
      </c>
      <c r="D5" s="3">
        <v>121</v>
      </c>
      <c r="E5" s="3">
        <v>86</v>
      </c>
      <c r="F5" s="3">
        <v>84</v>
      </c>
      <c r="G5" s="9">
        <f>F5-'201604'!F5</f>
        <v>-764</v>
      </c>
      <c r="H5" s="27">
        <f>'201604'!H5+'201605'!F5</f>
        <v>932</v>
      </c>
    </row>
    <row r="6" spans="1:8" ht="34.15" customHeight="1" x14ac:dyDescent="0.15">
      <c r="A6" s="98"/>
      <c r="B6" s="72" t="s">
        <v>7</v>
      </c>
      <c r="C6" s="72"/>
      <c r="D6" s="3">
        <v>97</v>
      </c>
      <c r="E6" s="3">
        <v>52</v>
      </c>
      <c r="F6" s="3">
        <v>50</v>
      </c>
      <c r="G6" s="9">
        <f>F6-'201604'!F6</f>
        <v>-357</v>
      </c>
      <c r="H6" s="27">
        <f>'201604'!H6+'201605'!F6</f>
        <v>457</v>
      </c>
    </row>
    <row r="7" spans="1:8" ht="34.15" customHeight="1" x14ac:dyDescent="0.15">
      <c r="A7" s="98"/>
      <c r="B7" s="72" t="s">
        <v>5</v>
      </c>
      <c r="C7" s="72"/>
      <c r="D7" s="3">
        <v>3592</v>
      </c>
      <c r="E7" s="3">
        <v>1385</v>
      </c>
      <c r="F7" s="3">
        <v>425</v>
      </c>
      <c r="G7" s="9">
        <f>F7-'201604'!F7</f>
        <v>-145</v>
      </c>
      <c r="H7" s="27">
        <f>'201604'!H7+'201605'!F7</f>
        <v>995</v>
      </c>
    </row>
    <row r="8" spans="1:8" ht="34.15" customHeight="1" x14ac:dyDescent="0.15">
      <c r="A8" s="98"/>
      <c r="B8" s="72" t="s">
        <v>6</v>
      </c>
      <c r="C8" s="72"/>
      <c r="D8" s="3">
        <v>48</v>
      </c>
      <c r="E8" s="3">
        <v>26</v>
      </c>
      <c r="F8" s="3">
        <v>26</v>
      </c>
      <c r="G8" s="9">
        <f>F8-'201604'!F8</f>
        <v>-304</v>
      </c>
      <c r="H8" s="27">
        <f>'201604'!H8+'201605'!F8</f>
        <v>356</v>
      </c>
    </row>
    <row r="9" spans="1:8" ht="34.15" customHeight="1" x14ac:dyDescent="0.15">
      <c r="A9" s="98"/>
      <c r="B9" s="72" t="s">
        <v>17</v>
      </c>
      <c r="C9" s="72"/>
      <c r="D9" s="3">
        <v>35</v>
      </c>
      <c r="E9" s="3">
        <v>21</v>
      </c>
      <c r="F9" s="3">
        <v>21</v>
      </c>
      <c r="G9" s="9">
        <f>F9-'201604'!F9</f>
        <v>-321</v>
      </c>
      <c r="H9" s="27">
        <f>'201604'!H9+'201605'!F9</f>
        <v>363</v>
      </c>
    </row>
    <row r="10" spans="1:8" ht="34.15" customHeight="1" x14ac:dyDescent="0.15">
      <c r="A10" s="98" t="s">
        <v>8</v>
      </c>
      <c r="B10" s="71"/>
      <c r="C10" s="71"/>
      <c r="D10" s="3">
        <v>60</v>
      </c>
      <c r="E10" s="3">
        <v>41</v>
      </c>
      <c r="F10" s="3">
        <v>37</v>
      </c>
      <c r="G10" s="9">
        <f>F10-'201604'!F10</f>
        <v>-303</v>
      </c>
      <c r="H10" s="27">
        <f>'201604'!H10+'201605'!F10</f>
        <v>377</v>
      </c>
    </row>
    <row r="11" spans="1:8" ht="34.15" customHeight="1" x14ac:dyDescent="0.15">
      <c r="A11" s="98" t="s">
        <v>9</v>
      </c>
      <c r="B11" s="71"/>
      <c r="C11" s="71"/>
      <c r="D11" s="3">
        <v>39</v>
      </c>
      <c r="E11" s="3">
        <v>20</v>
      </c>
      <c r="F11" s="3">
        <v>13</v>
      </c>
      <c r="G11" s="9">
        <f>F11-'201604'!F11</f>
        <v>-135</v>
      </c>
      <c r="H11" s="27">
        <f>'201604'!H11+'201605'!F11</f>
        <v>161</v>
      </c>
    </row>
    <row r="12" spans="1:8" ht="34.15" customHeight="1" x14ac:dyDescent="0.15">
      <c r="A12" s="98" t="s">
        <v>10</v>
      </c>
      <c r="B12" s="71"/>
      <c r="C12" s="71"/>
      <c r="D12" s="3">
        <v>47</v>
      </c>
      <c r="E12" s="3">
        <v>19</v>
      </c>
      <c r="F12" s="3">
        <v>18</v>
      </c>
      <c r="G12" s="9">
        <f>F12-'201604'!F12</f>
        <v>-134</v>
      </c>
      <c r="H12" s="27">
        <f>'201604'!H12+'201605'!F12</f>
        <v>170</v>
      </c>
    </row>
    <row r="13" spans="1:8" ht="34.15" customHeight="1" x14ac:dyDescent="0.15">
      <c r="A13" s="98" t="s">
        <v>11</v>
      </c>
      <c r="B13" s="71"/>
      <c r="C13" s="71"/>
      <c r="D13" s="3">
        <v>679</v>
      </c>
      <c r="E13" s="3">
        <v>573</v>
      </c>
      <c r="F13" s="3">
        <v>310</v>
      </c>
      <c r="G13" s="9">
        <f>F13-'201604'!F13</f>
        <v>10</v>
      </c>
      <c r="H13" s="27">
        <f>'201604'!H13+'201605'!F13</f>
        <v>610</v>
      </c>
    </row>
    <row r="14" spans="1:8" ht="34.15" customHeight="1" x14ac:dyDescent="0.15">
      <c r="A14" s="98" t="s">
        <v>12</v>
      </c>
      <c r="B14" s="71"/>
      <c r="C14" s="71"/>
      <c r="D14" s="3">
        <v>424</v>
      </c>
      <c r="E14" s="3">
        <v>127</v>
      </c>
      <c r="F14" s="3">
        <v>59</v>
      </c>
      <c r="G14" s="9">
        <f>F14-'201604'!F14</f>
        <v>-22</v>
      </c>
      <c r="H14" s="27">
        <f>'201604'!H14+'201605'!F14</f>
        <v>140</v>
      </c>
    </row>
    <row r="15" spans="1:8" ht="34.15" customHeight="1" x14ac:dyDescent="0.15">
      <c r="A15" s="98" t="s">
        <v>13</v>
      </c>
      <c r="B15" s="71"/>
      <c r="C15" s="71"/>
      <c r="D15" s="3">
        <v>53</v>
      </c>
      <c r="E15" s="3">
        <v>29</v>
      </c>
      <c r="F15" s="3">
        <v>28</v>
      </c>
      <c r="G15" s="9">
        <f>F15-'201604'!F15</f>
        <v>-109</v>
      </c>
      <c r="H15" s="27">
        <f>'201604'!H15+'201605'!F15</f>
        <v>165</v>
      </c>
    </row>
    <row r="16" spans="1:8" ht="34.15" customHeight="1" x14ac:dyDescent="0.15">
      <c r="A16" s="98" t="s">
        <v>14</v>
      </c>
      <c r="B16" s="71"/>
      <c r="C16" s="71"/>
      <c r="D16" s="3">
        <v>2675</v>
      </c>
      <c r="E16" s="3">
        <v>1754</v>
      </c>
      <c r="F16" s="3">
        <v>500</v>
      </c>
      <c r="G16" s="9">
        <f>F16-'201604'!F16</f>
        <v>35</v>
      </c>
      <c r="H16" s="27">
        <f>'201604'!H16+'201605'!F16</f>
        <v>965</v>
      </c>
    </row>
    <row r="17" spans="1:8" ht="34.15" customHeight="1" x14ac:dyDescent="0.15">
      <c r="A17" s="98" t="s">
        <v>15</v>
      </c>
      <c r="B17" s="71"/>
      <c r="C17" s="71"/>
      <c r="D17" s="3">
        <v>59</v>
      </c>
      <c r="E17" s="3">
        <v>26</v>
      </c>
      <c r="F17" s="3">
        <v>22</v>
      </c>
      <c r="G17" s="9">
        <f>F17-'201604'!F17</f>
        <v>-48</v>
      </c>
      <c r="H17" s="27">
        <f>'201604'!H17+'201605'!F17</f>
        <v>92</v>
      </c>
    </row>
    <row r="18" spans="1:8" ht="34.15" customHeight="1" x14ac:dyDescent="0.15">
      <c r="A18" s="101" t="s">
        <v>19</v>
      </c>
      <c r="B18" s="86"/>
      <c r="C18" s="87"/>
      <c r="D18" s="3">
        <v>29</v>
      </c>
      <c r="E18" s="3">
        <v>16</v>
      </c>
      <c r="F18" s="3">
        <v>15</v>
      </c>
      <c r="G18" s="9">
        <f>F18-'201604'!F18</f>
        <v>-16</v>
      </c>
      <c r="H18" s="27">
        <f>'201604'!H18+'201605'!F18</f>
        <v>46</v>
      </c>
    </row>
    <row r="19" spans="1:8" ht="34.15" customHeight="1" x14ac:dyDescent="0.15">
      <c r="A19" s="81" t="s">
        <v>20</v>
      </c>
      <c r="B19" s="76"/>
      <c r="C19" s="77"/>
      <c r="D19" s="3">
        <v>1271</v>
      </c>
      <c r="E19" s="3">
        <v>680</v>
      </c>
      <c r="F19" s="3">
        <v>229</v>
      </c>
      <c r="G19" s="9">
        <f>F19-'201604'!F19</f>
        <v>-22</v>
      </c>
      <c r="H19" s="27">
        <f>'201604'!H19+'201605'!F19</f>
        <v>480</v>
      </c>
    </row>
    <row r="20" spans="1:8" ht="34.15" customHeight="1" x14ac:dyDescent="0.15">
      <c r="A20" s="81" t="s">
        <v>21</v>
      </c>
      <c r="B20" s="76"/>
      <c r="C20" s="77"/>
      <c r="D20" s="3">
        <v>2189</v>
      </c>
      <c r="E20" s="3">
        <v>1053</v>
      </c>
      <c r="F20" s="3">
        <v>566</v>
      </c>
      <c r="G20" s="9">
        <f>F20-'201604'!F20</f>
        <v>-369</v>
      </c>
      <c r="H20" s="27">
        <f>'201604'!H20+'201605'!F20</f>
        <v>1501</v>
      </c>
    </row>
    <row r="21" spans="1:8" ht="34.15" customHeight="1" x14ac:dyDescent="0.15">
      <c r="A21" s="81" t="s">
        <v>22</v>
      </c>
      <c r="B21" s="76"/>
      <c r="C21" s="77"/>
      <c r="D21" s="3">
        <v>1115</v>
      </c>
      <c r="E21" s="3">
        <v>522</v>
      </c>
      <c r="F21" s="3">
        <v>254</v>
      </c>
      <c r="G21" s="9">
        <f>F21-'201604'!F21</f>
        <v>-55</v>
      </c>
      <c r="H21" s="27">
        <f>'201604'!H21+'201605'!F21</f>
        <v>563</v>
      </c>
    </row>
    <row r="22" spans="1:8" ht="34.15" customHeight="1" x14ac:dyDescent="0.15">
      <c r="A22" s="81" t="s">
        <v>23</v>
      </c>
      <c r="B22" s="76"/>
      <c r="C22" s="77"/>
      <c r="D22" s="3">
        <v>2571</v>
      </c>
      <c r="E22" s="3">
        <v>1325</v>
      </c>
      <c r="F22" s="3">
        <v>307</v>
      </c>
      <c r="G22" s="9">
        <f>F22-'201604'!F22</f>
        <v>26</v>
      </c>
      <c r="H22" s="27">
        <f>'201604'!H22+'201605'!F22</f>
        <v>588</v>
      </c>
    </row>
    <row r="23" spans="1:8" ht="34.15" customHeight="1" x14ac:dyDescent="0.15">
      <c r="A23" s="81" t="s">
        <v>24</v>
      </c>
      <c r="B23" s="76"/>
      <c r="C23" s="77"/>
      <c r="D23" s="3">
        <v>307</v>
      </c>
      <c r="E23" s="3">
        <v>193</v>
      </c>
      <c r="F23" s="3">
        <v>92</v>
      </c>
      <c r="G23" s="9">
        <f>F23-'201604'!F23</f>
        <v>-26</v>
      </c>
      <c r="H23" s="27">
        <f>'201604'!H23+'201605'!F23</f>
        <v>210</v>
      </c>
    </row>
    <row r="24" spans="1:8" ht="34.15" customHeight="1" x14ac:dyDescent="0.15">
      <c r="A24" s="81" t="s">
        <v>25</v>
      </c>
      <c r="B24" s="76"/>
      <c r="C24" s="77"/>
      <c r="D24" s="3">
        <v>138</v>
      </c>
      <c r="E24" s="3">
        <v>102</v>
      </c>
      <c r="F24" s="3">
        <v>67</v>
      </c>
      <c r="G24" s="9">
        <f>F24-'201604'!F24</f>
        <v>-18</v>
      </c>
      <c r="H24" s="27">
        <f>'201604'!H24+'201605'!F24</f>
        <v>152</v>
      </c>
    </row>
    <row r="25" spans="1:8" ht="34.15" customHeight="1" x14ac:dyDescent="0.15">
      <c r="A25" s="81" t="s">
        <v>26</v>
      </c>
      <c r="B25" s="76"/>
      <c r="C25" s="77"/>
      <c r="D25" s="3">
        <v>1574</v>
      </c>
      <c r="E25" s="3">
        <v>1063</v>
      </c>
      <c r="F25" s="3">
        <v>891</v>
      </c>
      <c r="G25" s="9">
        <f>F25-'201604'!F25</f>
        <v>305</v>
      </c>
      <c r="H25" s="27">
        <f>'201604'!H25+'201605'!F25</f>
        <v>1477</v>
      </c>
    </row>
    <row r="26" spans="1:8" ht="34.15" customHeight="1" x14ac:dyDescent="0.15">
      <c r="A26" s="81" t="s">
        <v>27</v>
      </c>
      <c r="B26" s="76"/>
      <c r="C26" s="77"/>
      <c r="D26" s="3">
        <v>109</v>
      </c>
      <c r="E26" s="3">
        <v>77</v>
      </c>
      <c r="F26" s="3">
        <v>45</v>
      </c>
      <c r="G26" s="9">
        <f>F26-'201604'!F26</f>
        <v>-9</v>
      </c>
      <c r="H26" s="27">
        <f>'201604'!H26+'201605'!F26</f>
        <v>99</v>
      </c>
    </row>
    <row r="27" spans="1:8" ht="34.15" customHeight="1" x14ac:dyDescent="0.15">
      <c r="A27" s="81" t="s">
        <v>28</v>
      </c>
      <c r="B27" s="76"/>
      <c r="C27" s="77"/>
      <c r="D27" s="3">
        <v>158</v>
      </c>
      <c r="E27" s="3">
        <v>51</v>
      </c>
      <c r="F27" s="3">
        <v>27</v>
      </c>
      <c r="G27" s="9">
        <f>F27-'201604'!F27</f>
        <v>17</v>
      </c>
      <c r="H27" s="27">
        <f>'201604'!H27+'201605'!F27</f>
        <v>37</v>
      </c>
    </row>
    <row r="28" spans="1:8" ht="34.15" customHeight="1" x14ac:dyDescent="0.15">
      <c r="A28" s="81" t="s">
        <v>29</v>
      </c>
      <c r="B28" s="76"/>
      <c r="C28" s="77"/>
      <c r="D28" s="3">
        <v>429</v>
      </c>
      <c r="E28" s="3">
        <v>262</v>
      </c>
      <c r="F28" s="3">
        <v>128</v>
      </c>
      <c r="G28" s="9">
        <f>F28-'201604'!F28</f>
        <v>-1</v>
      </c>
      <c r="H28" s="27">
        <f>'201604'!H28+'201605'!F28</f>
        <v>257</v>
      </c>
    </row>
    <row r="29" spans="1:8" ht="34.15" customHeight="1" x14ac:dyDescent="0.15">
      <c r="A29" s="81" t="s">
        <v>30</v>
      </c>
      <c r="B29" s="76"/>
      <c r="C29" s="77"/>
      <c r="D29" s="3">
        <v>594</v>
      </c>
      <c r="E29" s="3">
        <v>296</v>
      </c>
      <c r="F29" s="3">
        <v>170</v>
      </c>
      <c r="G29" s="9">
        <f>F29-'201604'!F29</f>
        <v>-24</v>
      </c>
      <c r="H29" s="27">
        <f>'201604'!H29+'201605'!F29</f>
        <v>364</v>
      </c>
    </row>
    <row r="30" spans="1:8" ht="34.15" customHeight="1" x14ac:dyDescent="0.15">
      <c r="A30" s="81" t="s">
        <v>31</v>
      </c>
      <c r="B30" s="76"/>
      <c r="C30" s="77"/>
      <c r="D30" s="3">
        <v>384</v>
      </c>
      <c r="E30" s="3">
        <v>222</v>
      </c>
      <c r="F30" s="3">
        <v>186</v>
      </c>
      <c r="G30" s="9">
        <f>F30-'201604'!F30</f>
        <v>134</v>
      </c>
      <c r="H30" s="27">
        <f>'201604'!H30+'201605'!F30</f>
        <v>238</v>
      </c>
    </row>
    <row r="31" spans="1:8" ht="34.15" customHeight="1" x14ac:dyDescent="0.15">
      <c r="A31" s="81" t="s">
        <v>32</v>
      </c>
      <c r="B31" s="76"/>
      <c r="C31" s="77"/>
      <c r="D31" s="3">
        <v>716</v>
      </c>
      <c r="E31" s="3">
        <v>438</v>
      </c>
      <c r="F31" s="3">
        <v>269</v>
      </c>
      <c r="G31" s="9">
        <f>F31-'201604'!F31</f>
        <v>-15</v>
      </c>
      <c r="H31" s="27">
        <f>'201604'!H31+'201605'!F31</f>
        <v>553</v>
      </c>
    </row>
    <row r="32" spans="1:8" ht="34.15" customHeight="1" x14ac:dyDescent="0.15">
      <c r="A32" s="81" t="s">
        <v>33</v>
      </c>
      <c r="B32" s="76"/>
      <c r="C32" s="77"/>
      <c r="D32" s="3">
        <v>590</v>
      </c>
      <c r="E32" s="3">
        <v>387</v>
      </c>
      <c r="F32" s="3">
        <v>282</v>
      </c>
      <c r="G32" s="9">
        <f>F32-'201604'!F32</f>
        <v>28</v>
      </c>
      <c r="H32" s="27">
        <f>'201604'!H32+'201605'!F32</f>
        <v>536</v>
      </c>
    </row>
    <row r="33" spans="1:8" ht="34.15" customHeight="1" x14ac:dyDescent="0.15">
      <c r="A33" s="81" t="s">
        <v>34</v>
      </c>
      <c r="B33" s="76"/>
      <c r="C33" s="77"/>
      <c r="D33" s="3">
        <v>122</v>
      </c>
      <c r="E33" s="3">
        <v>77</v>
      </c>
      <c r="F33" s="3">
        <v>39</v>
      </c>
      <c r="G33" s="9">
        <f>F33-'201604'!F33</f>
        <v>9</v>
      </c>
      <c r="H33" s="27">
        <f>'201604'!H33+'201605'!F33</f>
        <v>69</v>
      </c>
    </row>
    <row r="34" spans="1:8" ht="34.15" customHeight="1" x14ac:dyDescent="0.15">
      <c r="A34" s="81" t="s">
        <v>35</v>
      </c>
      <c r="B34" s="76"/>
      <c r="C34" s="77"/>
      <c r="D34" s="3">
        <v>1279</v>
      </c>
      <c r="E34" s="3">
        <v>912</v>
      </c>
      <c r="F34" s="3">
        <v>299</v>
      </c>
      <c r="G34" s="9">
        <f>F34-'201604'!F34</f>
        <v>26</v>
      </c>
      <c r="H34" s="27">
        <f>'201604'!H34+'201605'!F34</f>
        <v>572</v>
      </c>
    </row>
    <row r="35" spans="1:8" ht="34.15" customHeight="1" x14ac:dyDescent="0.15">
      <c r="A35" s="81" t="s">
        <v>36</v>
      </c>
      <c r="B35" s="76"/>
      <c r="C35" s="77"/>
      <c r="D35" s="3">
        <v>1011</v>
      </c>
      <c r="E35" s="3">
        <v>785</v>
      </c>
      <c r="F35" s="3">
        <v>639</v>
      </c>
      <c r="G35" s="9">
        <f>F35-'201604'!F35</f>
        <v>134</v>
      </c>
      <c r="H35" s="27">
        <f>'201604'!H35+'201605'!F35</f>
        <v>1144</v>
      </c>
    </row>
    <row r="36" spans="1:8" ht="34.15" customHeight="1" x14ac:dyDescent="0.15">
      <c r="A36" s="81" t="s">
        <v>37</v>
      </c>
      <c r="B36" s="76"/>
      <c r="C36" s="77"/>
      <c r="D36" s="3">
        <v>352</v>
      </c>
      <c r="E36" s="3">
        <v>119</v>
      </c>
      <c r="F36" s="3">
        <v>58</v>
      </c>
      <c r="G36" s="9">
        <f>F36-'201604'!F36</f>
        <v>-1</v>
      </c>
      <c r="H36" s="27">
        <f>'201604'!H36+'201605'!F36</f>
        <v>117</v>
      </c>
    </row>
    <row r="37" spans="1:8" ht="34.15" customHeight="1" x14ac:dyDescent="0.15">
      <c r="A37" s="81" t="s">
        <v>38</v>
      </c>
      <c r="B37" s="76"/>
      <c r="C37" s="77"/>
      <c r="D37" s="3">
        <v>302</v>
      </c>
      <c r="E37" s="3">
        <v>110</v>
      </c>
      <c r="F37" s="3">
        <v>50</v>
      </c>
      <c r="G37" s="9">
        <f>F37-'201604'!F37</f>
        <v>0</v>
      </c>
      <c r="H37" s="27">
        <f>'201604'!H37+'201605'!F37</f>
        <v>100</v>
      </c>
    </row>
    <row r="38" spans="1:8" ht="34.15" customHeight="1" x14ac:dyDescent="0.15">
      <c r="A38" s="81" t="s">
        <v>39</v>
      </c>
      <c r="B38" s="76"/>
      <c r="C38" s="77"/>
      <c r="D38" s="3">
        <v>2234</v>
      </c>
      <c r="E38" s="3">
        <v>896</v>
      </c>
      <c r="F38" s="3">
        <v>127</v>
      </c>
      <c r="G38" s="9">
        <f>F38-'201604'!F38</f>
        <v>-6</v>
      </c>
      <c r="H38" s="27">
        <f>'201604'!H38+'201605'!F38</f>
        <v>260</v>
      </c>
    </row>
    <row r="39" spans="1:8" ht="34.15" customHeight="1" x14ac:dyDescent="0.15">
      <c r="A39" s="81" t="s">
        <v>40</v>
      </c>
      <c r="B39" s="76"/>
      <c r="C39" s="77"/>
      <c r="D39" s="3">
        <v>2314</v>
      </c>
      <c r="E39" s="3">
        <v>812</v>
      </c>
      <c r="F39" s="3">
        <v>151</v>
      </c>
      <c r="G39" s="9">
        <f>F39-'201604'!F39</f>
        <v>4</v>
      </c>
      <c r="H39" s="27">
        <f>'201604'!H39+'201605'!F39</f>
        <v>298</v>
      </c>
    </row>
    <row r="40" spans="1:8" ht="34.15" customHeight="1" x14ac:dyDescent="0.15">
      <c r="A40" s="81" t="s">
        <v>41</v>
      </c>
      <c r="B40" s="76"/>
      <c r="C40" s="77"/>
      <c r="D40" s="3">
        <v>1347</v>
      </c>
      <c r="E40" s="3">
        <v>498</v>
      </c>
      <c r="F40" s="3">
        <v>87</v>
      </c>
      <c r="G40" s="9">
        <f>F40-'201604'!F40</f>
        <v>-6</v>
      </c>
      <c r="H40" s="27">
        <f>'201604'!H40+'201605'!F40</f>
        <v>180</v>
      </c>
    </row>
    <row r="41" spans="1:8" ht="34.15" customHeight="1" x14ac:dyDescent="0.15">
      <c r="A41" s="78" t="s">
        <v>42</v>
      </c>
      <c r="B41" s="79"/>
      <c r="C41" s="80"/>
      <c r="D41" s="16">
        <v>159</v>
      </c>
      <c r="E41" s="16">
        <v>121</v>
      </c>
      <c r="F41" s="16">
        <v>61</v>
      </c>
      <c r="G41" s="17">
        <f>F41-'201604'!F41</f>
        <v>-16</v>
      </c>
      <c r="H41" s="27">
        <f>'201604'!H41+'201605'!F41</f>
        <v>138</v>
      </c>
    </row>
    <row r="42" spans="1:8" ht="34.15" customHeight="1" x14ac:dyDescent="0.15">
      <c r="A42" s="81" t="s">
        <v>48</v>
      </c>
      <c r="B42" s="76"/>
      <c r="C42" s="77"/>
      <c r="D42" s="3">
        <v>1617</v>
      </c>
      <c r="E42" s="3">
        <v>1212</v>
      </c>
      <c r="F42" s="3">
        <v>331</v>
      </c>
      <c r="G42" s="9">
        <f>F42-'201604'!F42</f>
        <v>-10</v>
      </c>
      <c r="H42" s="27">
        <f>'201604'!H42+'201605'!F42</f>
        <v>672</v>
      </c>
    </row>
    <row r="43" spans="1:8" ht="34.15" customHeight="1" x14ac:dyDescent="0.15">
      <c r="A43" s="94" t="s">
        <v>50</v>
      </c>
      <c r="B43" s="95"/>
      <c r="C43" s="96"/>
      <c r="D43" s="12">
        <v>725</v>
      </c>
      <c r="E43" s="12">
        <v>218</v>
      </c>
      <c r="F43" s="12">
        <v>36</v>
      </c>
      <c r="G43" s="36">
        <f>F43-'201604'!F43</f>
        <v>0</v>
      </c>
      <c r="H43" s="27">
        <f>'201604'!H43+'201605'!F43</f>
        <v>72</v>
      </c>
    </row>
    <row r="44" spans="1:8" ht="34.15" customHeight="1" x14ac:dyDescent="0.15">
      <c r="A44" s="78" t="s">
        <v>51</v>
      </c>
      <c r="B44" s="79"/>
      <c r="C44" s="80"/>
      <c r="D44" s="16">
        <v>1076</v>
      </c>
      <c r="E44" s="16">
        <v>368</v>
      </c>
      <c r="F44" s="16">
        <v>88</v>
      </c>
      <c r="G44" s="17">
        <f>F44-'201604'!F44</f>
        <v>-1</v>
      </c>
      <c r="H44" s="27">
        <f>'201604'!H44+'201605'!F44</f>
        <v>177</v>
      </c>
    </row>
    <row r="45" spans="1:8" ht="34.15" customHeight="1" thickBot="1" x14ac:dyDescent="0.2">
      <c r="A45" s="82" t="s">
        <v>52</v>
      </c>
      <c r="B45" s="83"/>
      <c r="C45" s="84"/>
      <c r="D45" s="16">
        <v>689</v>
      </c>
      <c r="E45" s="16">
        <v>547</v>
      </c>
      <c r="F45" s="16">
        <v>424</v>
      </c>
      <c r="G45" s="17">
        <f>F45-'201604'!F45</f>
        <v>189</v>
      </c>
      <c r="H45" s="27">
        <f>'201604'!H45+'201605'!F45</f>
        <v>659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33454</v>
      </c>
      <c r="E46" s="7">
        <f>SUM(E4:E45)</f>
        <v>17591</v>
      </c>
      <c r="F46" s="7">
        <f>SUM(F4:F45)</f>
        <v>7581</v>
      </c>
      <c r="G46" s="26">
        <f>F46-'201604'!F46</f>
        <v>-2364</v>
      </c>
      <c r="H46" s="38">
        <f>'201604'!H46+'201605'!F46</f>
        <v>17526</v>
      </c>
    </row>
    <row r="47" spans="1:8" ht="30.75" customHeight="1" x14ac:dyDescent="0.15">
      <c r="A47" s="73"/>
      <c r="B47" s="74"/>
      <c r="C47" s="74"/>
      <c r="D47" s="74"/>
      <c r="E47" s="74"/>
      <c r="F47" s="74"/>
    </row>
    <row r="48" spans="1:8" ht="30.75" customHeight="1" x14ac:dyDescent="0.15"/>
  </sheetData>
  <mergeCells count="47">
    <mergeCell ref="A1:G1"/>
    <mergeCell ref="A2:H2"/>
    <mergeCell ref="A31:C31"/>
    <mergeCell ref="A32:C32"/>
    <mergeCell ref="A21:C21"/>
    <mergeCell ref="A10:C10"/>
    <mergeCell ref="A11:C11"/>
    <mergeCell ref="A12:C12"/>
    <mergeCell ref="A13:C13"/>
    <mergeCell ref="A15:C15"/>
    <mergeCell ref="A16:C16"/>
    <mergeCell ref="A17:C17"/>
    <mergeCell ref="A18:C18"/>
    <mergeCell ref="A29:C29"/>
    <mergeCell ref="A30:C30"/>
    <mergeCell ref="A4:A9"/>
    <mergeCell ref="B4:B5"/>
    <mergeCell ref="A27:C27"/>
    <mergeCell ref="A28:C28"/>
    <mergeCell ref="A40:C40"/>
    <mergeCell ref="A41:C41"/>
    <mergeCell ref="A33:C33"/>
    <mergeCell ref="A22:C22"/>
    <mergeCell ref="A23:C23"/>
    <mergeCell ref="A24:C24"/>
    <mergeCell ref="A25:C25"/>
    <mergeCell ref="B6:C6"/>
    <mergeCell ref="B7:C7"/>
    <mergeCell ref="B8:C8"/>
    <mergeCell ref="B9:C9"/>
    <mergeCell ref="A14:C14"/>
    <mergeCell ref="A3:C3"/>
    <mergeCell ref="A46:C46"/>
    <mergeCell ref="A47:F47"/>
    <mergeCell ref="A34:C34"/>
    <mergeCell ref="A35:C35"/>
    <mergeCell ref="A36:C36"/>
    <mergeCell ref="A37:C37"/>
    <mergeCell ref="A38:C38"/>
    <mergeCell ref="A39:C39"/>
    <mergeCell ref="A42:C42"/>
    <mergeCell ref="A43:C43"/>
    <mergeCell ref="A44:C44"/>
    <mergeCell ref="A45:C45"/>
    <mergeCell ref="A19:C19"/>
    <mergeCell ref="A20:C20"/>
    <mergeCell ref="A26:C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48"/>
  <sheetViews>
    <sheetView topLeftCell="A40" workbookViewId="0">
      <selection activeCell="D4" sqref="D4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99" t="s">
        <v>0</v>
      </c>
      <c r="B1" s="99"/>
      <c r="C1" s="99"/>
      <c r="D1" s="99"/>
      <c r="E1" s="99"/>
      <c r="F1" s="99"/>
      <c r="G1" s="99"/>
    </row>
    <row r="2" spans="1:8" ht="22.5" customHeight="1" thickBot="1" x14ac:dyDescent="0.2">
      <c r="A2" s="60"/>
      <c r="B2" s="60"/>
      <c r="C2" s="60"/>
      <c r="D2" s="60"/>
      <c r="E2" s="60"/>
      <c r="F2" s="60"/>
      <c r="G2" s="60"/>
      <c r="H2" s="59" t="s">
        <v>59</v>
      </c>
    </row>
    <row r="3" spans="1:8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22" t="s">
        <v>53</v>
      </c>
    </row>
    <row r="4" spans="1:8" ht="34.15" customHeight="1" thickTop="1" x14ac:dyDescent="0.15">
      <c r="A4" s="102" t="s">
        <v>1</v>
      </c>
      <c r="B4" s="97" t="s">
        <v>2</v>
      </c>
      <c r="C4" s="11" t="s">
        <v>3</v>
      </c>
      <c r="D4" s="12"/>
      <c r="E4" s="12"/>
      <c r="F4" s="12"/>
      <c r="G4" s="13">
        <f>F4-'201605'!F4</f>
        <v>-70</v>
      </c>
      <c r="H4" s="25">
        <f>'201605'!H4+F4</f>
        <v>184</v>
      </c>
    </row>
    <row r="5" spans="1:8" ht="34.15" customHeight="1" x14ac:dyDescent="0.15">
      <c r="A5" s="98"/>
      <c r="B5" s="72"/>
      <c r="C5" s="6" t="s">
        <v>4</v>
      </c>
      <c r="D5" s="3"/>
      <c r="E5" s="3"/>
      <c r="F5" s="3"/>
      <c r="G5" s="13">
        <f>F5-'201605'!F5</f>
        <v>-84</v>
      </c>
      <c r="H5" s="25">
        <f>'201605'!H5+F5</f>
        <v>932</v>
      </c>
    </row>
    <row r="6" spans="1:8" ht="34.15" customHeight="1" x14ac:dyDescent="0.15">
      <c r="A6" s="98"/>
      <c r="B6" s="72" t="s">
        <v>7</v>
      </c>
      <c r="C6" s="72"/>
      <c r="D6" s="3"/>
      <c r="E6" s="3"/>
      <c r="F6" s="3"/>
      <c r="G6" s="13">
        <f>F6-'201605'!F6</f>
        <v>-50</v>
      </c>
      <c r="H6" s="25">
        <f>'201605'!H6+F6</f>
        <v>457</v>
      </c>
    </row>
    <row r="7" spans="1:8" ht="34.15" customHeight="1" x14ac:dyDescent="0.15">
      <c r="A7" s="98"/>
      <c r="B7" s="72" t="s">
        <v>5</v>
      </c>
      <c r="C7" s="72"/>
      <c r="D7" s="3"/>
      <c r="E7" s="3"/>
      <c r="F7" s="3"/>
      <c r="G7" s="13">
        <f>F7-'201605'!F7</f>
        <v>-425</v>
      </c>
      <c r="H7" s="25">
        <f>'201605'!H7+F7</f>
        <v>995</v>
      </c>
    </row>
    <row r="8" spans="1:8" ht="34.15" customHeight="1" x14ac:dyDescent="0.15">
      <c r="A8" s="98"/>
      <c r="B8" s="72" t="s">
        <v>6</v>
      </c>
      <c r="C8" s="72"/>
      <c r="D8" s="3"/>
      <c r="E8" s="3"/>
      <c r="F8" s="3"/>
      <c r="G8" s="13">
        <f>F8-'201605'!F8</f>
        <v>-26</v>
      </c>
      <c r="H8" s="25">
        <f>'201605'!H8+F8</f>
        <v>356</v>
      </c>
    </row>
    <row r="9" spans="1:8" ht="34.15" customHeight="1" x14ac:dyDescent="0.15">
      <c r="A9" s="98"/>
      <c r="B9" s="72" t="s">
        <v>17</v>
      </c>
      <c r="C9" s="72"/>
      <c r="D9" s="3"/>
      <c r="E9" s="3"/>
      <c r="F9" s="3"/>
      <c r="G9" s="13">
        <f>F9-'201605'!F9</f>
        <v>-21</v>
      </c>
      <c r="H9" s="25">
        <f>'201605'!H9+F9</f>
        <v>363</v>
      </c>
    </row>
    <row r="10" spans="1:8" ht="34.15" customHeight="1" x14ac:dyDescent="0.15">
      <c r="A10" s="98" t="s">
        <v>8</v>
      </c>
      <c r="B10" s="71"/>
      <c r="C10" s="71"/>
      <c r="D10" s="3"/>
      <c r="E10" s="3"/>
      <c r="F10" s="3"/>
      <c r="G10" s="13">
        <f>F10-'201605'!F10</f>
        <v>-37</v>
      </c>
      <c r="H10" s="25">
        <f>'201605'!H10+F10</f>
        <v>377</v>
      </c>
    </row>
    <row r="11" spans="1:8" ht="34.15" customHeight="1" x14ac:dyDescent="0.15">
      <c r="A11" s="98" t="s">
        <v>9</v>
      </c>
      <c r="B11" s="71"/>
      <c r="C11" s="71"/>
      <c r="D11" s="3"/>
      <c r="E11" s="3"/>
      <c r="F11" s="3"/>
      <c r="G11" s="13">
        <f>F11-'201605'!F11</f>
        <v>-13</v>
      </c>
      <c r="H11" s="25">
        <f>'201605'!H11+F11</f>
        <v>161</v>
      </c>
    </row>
    <row r="12" spans="1:8" ht="34.15" customHeight="1" x14ac:dyDescent="0.15">
      <c r="A12" s="98" t="s">
        <v>10</v>
      </c>
      <c r="B12" s="71"/>
      <c r="C12" s="71"/>
      <c r="D12" s="3"/>
      <c r="E12" s="3"/>
      <c r="F12" s="3"/>
      <c r="G12" s="13">
        <f>F12-'201605'!F12</f>
        <v>-18</v>
      </c>
      <c r="H12" s="25">
        <f>'201605'!H12+F12</f>
        <v>170</v>
      </c>
    </row>
    <row r="13" spans="1:8" ht="34.15" customHeight="1" x14ac:dyDescent="0.15">
      <c r="A13" s="98" t="s">
        <v>11</v>
      </c>
      <c r="B13" s="71"/>
      <c r="C13" s="71"/>
      <c r="D13" s="3"/>
      <c r="E13" s="3"/>
      <c r="F13" s="3"/>
      <c r="G13" s="13">
        <f>F13-'201605'!F13</f>
        <v>-310</v>
      </c>
      <c r="H13" s="25">
        <f>'201605'!H13+F13</f>
        <v>610</v>
      </c>
    </row>
    <row r="14" spans="1:8" ht="34.15" customHeight="1" x14ac:dyDescent="0.15">
      <c r="A14" s="98" t="s">
        <v>12</v>
      </c>
      <c r="B14" s="71"/>
      <c r="C14" s="71"/>
      <c r="D14" s="3"/>
      <c r="E14" s="3"/>
      <c r="F14" s="3"/>
      <c r="G14" s="13">
        <f>F14-'201605'!F14</f>
        <v>-59</v>
      </c>
      <c r="H14" s="25">
        <f>'201605'!H14+F14</f>
        <v>140</v>
      </c>
    </row>
    <row r="15" spans="1:8" ht="34.15" customHeight="1" x14ac:dyDescent="0.15">
      <c r="A15" s="98" t="s">
        <v>13</v>
      </c>
      <c r="B15" s="71"/>
      <c r="C15" s="71"/>
      <c r="D15" s="3"/>
      <c r="E15" s="3"/>
      <c r="F15" s="3"/>
      <c r="G15" s="13">
        <f>F15-'201605'!F15</f>
        <v>-28</v>
      </c>
      <c r="H15" s="25">
        <f>'201605'!H15+F15</f>
        <v>165</v>
      </c>
    </row>
    <row r="16" spans="1:8" ht="34.15" customHeight="1" x14ac:dyDescent="0.15">
      <c r="A16" s="98" t="s">
        <v>14</v>
      </c>
      <c r="B16" s="71"/>
      <c r="C16" s="71"/>
      <c r="D16" s="3"/>
      <c r="E16" s="3"/>
      <c r="F16" s="3"/>
      <c r="G16" s="13">
        <f>F16-'201605'!F16</f>
        <v>-500</v>
      </c>
      <c r="H16" s="25">
        <f>'201605'!H16+F16</f>
        <v>965</v>
      </c>
    </row>
    <row r="17" spans="1:8" ht="34.15" customHeight="1" x14ac:dyDescent="0.15">
      <c r="A17" s="98" t="s">
        <v>15</v>
      </c>
      <c r="B17" s="71"/>
      <c r="C17" s="71"/>
      <c r="D17" s="3"/>
      <c r="E17" s="3"/>
      <c r="F17" s="3"/>
      <c r="G17" s="13">
        <f>F17-'201605'!F17</f>
        <v>-22</v>
      </c>
      <c r="H17" s="25">
        <f>'201605'!H17+F17</f>
        <v>92</v>
      </c>
    </row>
    <row r="18" spans="1:8" ht="34.15" customHeight="1" x14ac:dyDescent="0.15">
      <c r="A18" s="101" t="s">
        <v>19</v>
      </c>
      <c r="B18" s="86"/>
      <c r="C18" s="87"/>
      <c r="D18" s="3"/>
      <c r="E18" s="3"/>
      <c r="F18" s="3"/>
      <c r="G18" s="13">
        <f>F18-'201605'!F18</f>
        <v>-15</v>
      </c>
      <c r="H18" s="25">
        <f>'201605'!H18+F18</f>
        <v>46</v>
      </c>
    </row>
    <row r="19" spans="1:8" ht="34.15" customHeight="1" x14ac:dyDescent="0.15">
      <c r="A19" s="81" t="s">
        <v>20</v>
      </c>
      <c r="B19" s="76"/>
      <c r="C19" s="77"/>
      <c r="D19" s="3"/>
      <c r="E19" s="3"/>
      <c r="F19" s="3"/>
      <c r="G19" s="13">
        <f>F19-'201605'!F19</f>
        <v>-229</v>
      </c>
      <c r="H19" s="25">
        <f>'201605'!H19+F19</f>
        <v>480</v>
      </c>
    </row>
    <row r="20" spans="1:8" ht="34.15" customHeight="1" x14ac:dyDescent="0.15">
      <c r="A20" s="81" t="s">
        <v>21</v>
      </c>
      <c r="B20" s="76"/>
      <c r="C20" s="77"/>
      <c r="D20" s="3"/>
      <c r="E20" s="3"/>
      <c r="F20" s="3"/>
      <c r="G20" s="13">
        <f>F20-'201605'!F20</f>
        <v>-566</v>
      </c>
      <c r="H20" s="25">
        <f>'201605'!H20+F20</f>
        <v>1501</v>
      </c>
    </row>
    <row r="21" spans="1:8" ht="34.15" customHeight="1" x14ac:dyDescent="0.15">
      <c r="A21" s="81" t="s">
        <v>22</v>
      </c>
      <c r="B21" s="76"/>
      <c r="C21" s="77"/>
      <c r="D21" s="3"/>
      <c r="E21" s="3"/>
      <c r="F21" s="3"/>
      <c r="G21" s="13">
        <f>F21-'201605'!F21</f>
        <v>-254</v>
      </c>
      <c r="H21" s="25">
        <f>'201605'!H21+F21</f>
        <v>563</v>
      </c>
    </row>
    <row r="22" spans="1:8" ht="34.15" customHeight="1" x14ac:dyDescent="0.15">
      <c r="A22" s="81" t="s">
        <v>23</v>
      </c>
      <c r="B22" s="76"/>
      <c r="C22" s="77"/>
      <c r="D22" s="3"/>
      <c r="E22" s="3"/>
      <c r="F22" s="3"/>
      <c r="G22" s="13">
        <f>F22-'201605'!F22</f>
        <v>-307</v>
      </c>
      <c r="H22" s="25">
        <f>'201605'!H22+F22</f>
        <v>588</v>
      </c>
    </row>
    <row r="23" spans="1:8" ht="34.15" customHeight="1" x14ac:dyDescent="0.15">
      <c r="A23" s="81" t="s">
        <v>24</v>
      </c>
      <c r="B23" s="76"/>
      <c r="C23" s="77"/>
      <c r="D23" s="3"/>
      <c r="E23" s="3"/>
      <c r="F23" s="3"/>
      <c r="G23" s="13">
        <f>F23-'201605'!F23</f>
        <v>-92</v>
      </c>
      <c r="H23" s="25">
        <f>'201605'!H23+F23</f>
        <v>210</v>
      </c>
    </row>
    <row r="24" spans="1:8" ht="34.15" customHeight="1" x14ac:dyDescent="0.15">
      <c r="A24" s="81" t="s">
        <v>25</v>
      </c>
      <c r="B24" s="76"/>
      <c r="C24" s="77"/>
      <c r="D24" s="3"/>
      <c r="E24" s="3"/>
      <c r="F24" s="3"/>
      <c r="G24" s="13">
        <f>F24-'201605'!F24</f>
        <v>-67</v>
      </c>
      <c r="H24" s="25">
        <f>'201605'!H24+F24</f>
        <v>152</v>
      </c>
    </row>
    <row r="25" spans="1:8" ht="34.15" customHeight="1" x14ac:dyDescent="0.15">
      <c r="A25" s="81" t="s">
        <v>26</v>
      </c>
      <c r="B25" s="76"/>
      <c r="C25" s="77"/>
      <c r="D25" s="3"/>
      <c r="E25" s="3"/>
      <c r="F25" s="3"/>
      <c r="G25" s="13">
        <f>F25-'201605'!F25</f>
        <v>-891</v>
      </c>
      <c r="H25" s="25">
        <f>'201605'!H25+F25</f>
        <v>1477</v>
      </c>
    </row>
    <row r="26" spans="1:8" ht="34.15" customHeight="1" x14ac:dyDescent="0.15">
      <c r="A26" s="81" t="s">
        <v>27</v>
      </c>
      <c r="B26" s="76"/>
      <c r="C26" s="77"/>
      <c r="D26" s="3"/>
      <c r="E26" s="3"/>
      <c r="F26" s="3"/>
      <c r="G26" s="13">
        <f>F26-'201605'!F26</f>
        <v>-45</v>
      </c>
      <c r="H26" s="25">
        <f>'201605'!H26+F26</f>
        <v>99</v>
      </c>
    </row>
    <row r="27" spans="1:8" ht="34.15" customHeight="1" x14ac:dyDescent="0.15">
      <c r="A27" s="81" t="s">
        <v>28</v>
      </c>
      <c r="B27" s="76"/>
      <c r="C27" s="77"/>
      <c r="D27" s="3"/>
      <c r="E27" s="3"/>
      <c r="F27" s="3"/>
      <c r="G27" s="13">
        <f>F27-'201605'!F27</f>
        <v>-27</v>
      </c>
      <c r="H27" s="25">
        <f>'201605'!H27+F27</f>
        <v>37</v>
      </c>
    </row>
    <row r="28" spans="1:8" ht="34.15" customHeight="1" x14ac:dyDescent="0.15">
      <c r="A28" s="81" t="s">
        <v>29</v>
      </c>
      <c r="B28" s="76"/>
      <c r="C28" s="77"/>
      <c r="D28" s="3"/>
      <c r="E28" s="3"/>
      <c r="F28" s="3"/>
      <c r="G28" s="13">
        <f>F28-'201605'!F28</f>
        <v>-128</v>
      </c>
      <c r="H28" s="25">
        <f>'201605'!H28+F28</f>
        <v>257</v>
      </c>
    </row>
    <row r="29" spans="1:8" ht="34.15" customHeight="1" x14ac:dyDescent="0.15">
      <c r="A29" s="81" t="s">
        <v>30</v>
      </c>
      <c r="B29" s="76"/>
      <c r="C29" s="77"/>
      <c r="D29" s="3"/>
      <c r="E29" s="3"/>
      <c r="F29" s="3"/>
      <c r="G29" s="13">
        <f>F29-'201605'!F29</f>
        <v>-170</v>
      </c>
      <c r="H29" s="25">
        <f>'201605'!H29+F29</f>
        <v>364</v>
      </c>
    </row>
    <row r="30" spans="1:8" ht="34.15" customHeight="1" x14ac:dyDescent="0.15">
      <c r="A30" s="81" t="s">
        <v>31</v>
      </c>
      <c r="B30" s="76"/>
      <c r="C30" s="77"/>
      <c r="D30" s="3"/>
      <c r="E30" s="3"/>
      <c r="F30" s="3"/>
      <c r="G30" s="13">
        <f>F30-'201605'!F30</f>
        <v>-186</v>
      </c>
      <c r="H30" s="25">
        <f>'201605'!H30+F30</f>
        <v>238</v>
      </c>
    </row>
    <row r="31" spans="1:8" ht="34.15" customHeight="1" x14ac:dyDescent="0.15">
      <c r="A31" s="81" t="s">
        <v>32</v>
      </c>
      <c r="B31" s="76"/>
      <c r="C31" s="77"/>
      <c r="D31" s="3"/>
      <c r="E31" s="3"/>
      <c r="F31" s="3"/>
      <c r="G31" s="13">
        <f>F31-'201605'!F31</f>
        <v>-269</v>
      </c>
      <c r="H31" s="25">
        <f>'201605'!H31+F31</f>
        <v>553</v>
      </c>
    </row>
    <row r="32" spans="1:8" ht="34.15" customHeight="1" x14ac:dyDescent="0.15">
      <c r="A32" s="81" t="s">
        <v>33</v>
      </c>
      <c r="B32" s="76"/>
      <c r="C32" s="77"/>
      <c r="D32" s="3"/>
      <c r="E32" s="3"/>
      <c r="F32" s="3"/>
      <c r="G32" s="13">
        <f>F32-'201605'!F32</f>
        <v>-282</v>
      </c>
      <c r="H32" s="25">
        <f>'201605'!H32+F32</f>
        <v>536</v>
      </c>
    </row>
    <row r="33" spans="1:8" ht="34.15" customHeight="1" x14ac:dyDescent="0.15">
      <c r="A33" s="81" t="s">
        <v>34</v>
      </c>
      <c r="B33" s="76"/>
      <c r="C33" s="77"/>
      <c r="D33" s="3"/>
      <c r="E33" s="3"/>
      <c r="F33" s="3"/>
      <c r="G33" s="13">
        <f>F33-'201605'!F33</f>
        <v>-39</v>
      </c>
      <c r="H33" s="25">
        <f>'201605'!H33+F33</f>
        <v>69</v>
      </c>
    </row>
    <row r="34" spans="1:8" ht="34.15" customHeight="1" x14ac:dyDescent="0.15">
      <c r="A34" s="81" t="s">
        <v>35</v>
      </c>
      <c r="B34" s="76"/>
      <c r="C34" s="77"/>
      <c r="D34" s="3"/>
      <c r="E34" s="3"/>
      <c r="F34" s="3"/>
      <c r="G34" s="13">
        <f>F34-'201605'!F34</f>
        <v>-299</v>
      </c>
      <c r="H34" s="25">
        <f>'201605'!H34+F34</f>
        <v>572</v>
      </c>
    </row>
    <row r="35" spans="1:8" ht="34.15" customHeight="1" x14ac:dyDescent="0.15">
      <c r="A35" s="81" t="s">
        <v>36</v>
      </c>
      <c r="B35" s="76"/>
      <c r="C35" s="77"/>
      <c r="D35" s="3"/>
      <c r="E35" s="3"/>
      <c r="F35" s="3"/>
      <c r="G35" s="13">
        <f>F35-'201605'!F35</f>
        <v>-639</v>
      </c>
      <c r="H35" s="25">
        <f>'201605'!H35+F35</f>
        <v>1144</v>
      </c>
    </row>
    <row r="36" spans="1:8" ht="34.15" customHeight="1" x14ac:dyDescent="0.15">
      <c r="A36" s="81" t="s">
        <v>37</v>
      </c>
      <c r="B36" s="76"/>
      <c r="C36" s="77"/>
      <c r="D36" s="3"/>
      <c r="E36" s="3"/>
      <c r="F36" s="3"/>
      <c r="G36" s="13">
        <f>F36-'201605'!F36</f>
        <v>-58</v>
      </c>
      <c r="H36" s="25">
        <f>'201605'!H36+F36</f>
        <v>117</v>
      </c>
    </row>
    <row r="37" spans="1:8" ht="34.15" customHeight="1" x14ac:dyDescent="0.15">
      <c r="A37" s="81" t="s">
        <v>38</v>
      </c>
      <c r="B37" s="76"/>
      <c r="C37" s="77"/>
      <c r="D37" s="3"/>
      <c r="E37" s="3"/>
      <c r="F37" s="3"/>
      <c r="G37" s="13">
        <f>F37-'201605'!F37</f>
        <v>-50</v>
      </c>
      <c r="H37" s="25">
        <f>'201605'!H37+F37</f>
        <v>100</v>
      </c>
    </row>
    <row r="38" spans="1:8" ht="34.15" customHeight="1" x14ac:dyDescent="0.15">
      <c r="A38" s="81" t="s">
        <v>39</v>
      </c>
      <c r="B38" s="76"/>
      <c r="C38" s="77"/>
      <c r="D38" s="3"/>
      <c r="E38" s="3"/>
      <c r="F38" s="3"/>
      <c r="G38" s="13">
        <f>F38-'201605'!F38</f>
        <v>-127</v>
      </c>
      <c r="H38" s="25">
        <f>'201605'!H38+F38</f>
        <v>260</v>
      </c>
    </row>
    <row r="39" spans="1:8" ht="34.15" customHeight="1" x14ac:dyDescent="0.15">
      <c r="A39" s="81" t="s">
        <v>40</v>
      </c>
      <c r="B39" s="76"/>
      <c r="C39" s="77"/>
      <c r="D39" s="3"/>
      <c r="E39" s="3"/>
      <c r="F39" s="3"/>
      <c r="G39" s="13">
        <f>F39-'201605'!F39</f>
        <v>-151</v>
      </c>
      <c r="H39" s="25">
        <f>'201605'!H39+F39</f>
        <v>298</v>
      </c>
    </row>
    <row r="40" spans="1:8" ht="34.15" customHeight="1" x14ac:dyDescent="0.15">
      <c r="A40" s="81" t="s">
        <v>41</v>
      </c>
      <c r="B40" s="76"/>
      <c r="C40" s="77"/>
      <c r="D40" s="3"/>
      <c r="E40" s="3"/>
      <c r="F40" s="3"/>
      <c r="G40" s="13">
        <f>F40-'201605'!F40</f>
        <v>-87</v>
      </c>
      <c r="H40" s="25">
        <f>'201605'!H40+F40</f>
        <v>180</v>
      </c>
    </row>
    <row r="41" spans="1:8" ht="34.15" customHeight="1" x14ac:dyDescent="0.15">
      <c r="A41" s="78" t="s">
        <v>42</v>
      </c>
      <c r="B41" s="79"/>
      <c r="C41" s="80"/>
      <c r="D41" s="16"/>
      <c r="E41" s="16"/>
      <c r="F41" s="16"/>
      <c r="G41" s="13">
        <f>F41-'201605'!F41</f>
        <v>-61</v>
      </c>
      <c r="H41" s="25">
        <f>'201605'!H41+F41</f>
        <v>138</v>
      </c>
    </row>
    <row r="42" spans="1:8" ht="34.15" customHeight="1" x14ac:dyDescent="0.15">
      <c r="A42" s="81" t="s">
        <v>48</v>
      </c>
      <c r="B42" s="76"/>
      <c r="C42" s="77"/>
      <c r="D42" s="3"/>
      <c r="E42" s="3"/>
      <c r="F42" s="3"/>
      <c r="G42" s="13">
        <f>F42-'201605'!F42</f>
        <v>-331</v>
      </c>
      <c r="H42" s="25">
        <f>'201605'!H42+F42</f>
        <v>672</v>
      </c>
    </row>
    <row r="43" spans="1:8" ht="34.15" customHeight="1" x14ac:dyDescent="0.15">
      <c r="A43" s="81" t="s">
        <v>50</v>
      </c>
      <c r="B43" s="76"/>
      <c r="C43" s="77"/>
      <c r="D43" s="3"/>
      <c r="E43" s="3"/>
      <c r="F43" s="3"/>
      <c r="G43" s="36">
        <f>F43-'201604'!F43</f>
        <v>-36</v>
      </c>
      <c r="H43" s="25">
        <f>'201605'!H43+F43</f>
        <v>72</v>
      </c>
    </row>
    <row r="44" spans="1:8" ht="34.15" customHeight="1" x14ac:dyDescent="0.15">
      <c r="A44" s="78" t="s">
        <v>51</v>
      </c>
      <c r="B44" s="79"/>
      <c r="C44" s="80"/>
      <c r="D44" s="16"/>
      <c r="E44" s="16"/>
      <c r="F44" s="16"/>
      <c r="G44" s="17">
        <f>F44-'201604'!F44</f>
        <v>-89</v>
      </c>
      <c r="H44" s="25">
        <f>'201605'!H44+F44</f>
        <v>177</v>
      </c>
    </row>
    <row r="45" spans="1:8" ht="34.15" customHeight="1" thickBot="1" x14ac:dyDescent="0.2">
      <c r="A45" s="82" t="s">
        <v>52</v>
      </c>
      <c r="B45" s="83"/>
      <c r="C45" s="84"/>
      <c r="D45" s="16"/>
      <c r="E45" s="16"/>
      <c r="F45" s="16"/>
      <c r="G45" s="17">
        <f>F45-'201604'!F45</f>
        <v>-235</v>
      </c>
      <c r="H45" s="25">
        <f>'201605'!H45+F45</f>
        <v>659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0</v>
      </c>
      <c r="E46" s="7">
        <f t="shared" ref="E46" si="0">SUM(E4:E45)</f>
        <v>0</v>
      </c>
      <c r="F46" s="7">
        <f>SUM(F4:F45)</f>
        <v>0</v>
      </c>
      <c r="G46" s="8">
        <f>F46-'201605'!F46</f>
        <v>-7581</v>
      </c>
      <c r="H46" s="25">
        <f>'201605'!H46+F46</f>
        <v>17526</v>
      </c>
    </row>
    <row r="47" spans="1:8" ht="30.75" customHeight="1" x14ac:dyDescent="0.15">
      <c r="A47" s="73"/>
      <c r="B47" s="74"/>
      <c r="C47" s="74"/>
      <c r="D47" s="74"/>
      <c r="E47" s="74"/>
      <c r="F47" s="74"/>
    </row>
    <row r="48" spans="1:8" ht="30.75" customHeight="1" x14ac:dyDescent="0.15"/>
  </sheetData>
  <mergeCells count="46">
    <mergeCell ref="A47:F47"/>
    <mergeCell ref="A1:G1"/>
    <mergeCell ref="A3:C3"/>
    <mergeCell ref="A4:A9"/>
    <mergeCell ref="B4:B5"/>
    <mergeCell ref="B6:C6"/>
    <mergeCell ref="B7:C7"/>
    <mergeCell ref="B8:C8"/>
    <mergeCell ref="B9:C9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6:C46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43:C43"/>
    <mergeCell ref="A44:C44"/>
    <mergeCell ref="A45:C4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40" workbookViewId="0">
      <selection activeCell="J5" sqref="J5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56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19" t="s">
        <v>3</v>
      </c>
      <c r="D4" s="12">
        <v>3623</v>
      </c>
      <c r="E4" s="12">
        <v>1772</v>
      </c>
      <c r="F4" s="12">
        <v>358</v>
      </c>
      <c r="G4" s="13">
        <f>F4-'201606ﾃﾞｰﾀ無'!F4</f>
        <v>358</v>
      </c>
      <c r="H4" s="29">
        <f>'201606ﾃﾞｰﾀ無'!H4+F4</f>
        <v>542</v>
      </c>
      <c r="J4" s="64" t="s">
        <v>67</v>
      </c>
    </row>
    <row r="5" spans="1:10" ht="34.15" customHeight="1" x14ac:dyDescent="0.15">
      <c r="A5" s="98"/>
      <c r="B5" s="72"/>
      <c r="C5" s="18" t="s">
        <v>4</v>
      </c>
      <c r="D5" s="3">
        <v>1004</v>
      </c>
      <c r="E5" s="3">
        <v>663</v>
      </c>
      <c r="F5" s="3">
        <v>532</v>
      </c>
      <c r="G5" s="13">
        <f>F5-'201606ﾃﾞｰﾀ無'!F5</f>
        <v>532</v>
      </c>
      <c r="H5" s="27">
        <f>'201606ﾃﾞｰﾀ無'!H5+F5</f>
        <v>1464</v>
      </c>
    </row>
    <row r="6" spans="1:10" ht="34.15" customHeight="1" x14ac:dyDescent="0.15">
      <c r="A6" s="98"/>
      <c r="B6" s="72" t="s">
        <v>7</v>
      </c>
      <c r="C6" s="72"/>
      <c r="D6" s="3">
        <v>2425</v>
      </c>
      <c r="E6" s="3">
        <v>1288</v>
      </c>
      <c r="F6" s="3">
        <v>369</v>
      </c>
      <c r="G6" s="13">
        <f>F6-'201606ﾃﾞｰﾀ無'!F6</f>
        <v>369</v>
      </c>
      <c r="H6" s="27">
        <f>'201606ﾃﾞｰﾀ無'!H6+F6</f>
        <v>826</v>
      </c>
    </row>
    <row r="7" spans="1:10" ht="34.15" customHeight="1" x14ac:dyDescent="0.15">
      <c r="A7" s="98"/>
      <c r="B7" s="72" t="s">
        <v>5</v>
      </c>
      <c r="C7" s="72"/>
      <c r="D7" s="3">
        <v>3767</v>
      </c>
      <c r="E7" s="3">
        <v>1640</v>
      </c>
      <c r="F7" s="3">
        <v>618</v>
      </c>
      <c r="G7" s="13">
        <f>F7-'201606ﾃﾞｰﾀ無'!F7</f>
        <v>618</v>
      </c>
      <c r="H7" s="27">
        <f>'201606ﾃﾞｰﾀ無'!H7+F7</f>
        <v>1613</v>
      </c>
    </row>
    <row r="8" spans="1:10" ht="34.15" customHeight="1" x14ac:dyDescent="0.15">
      <c r="A8" s="98"/>
      <c r="B8" s="72" t="s">
        <v>6</v>
      </c>
      <c r="C8" s="72"/>
      <c r="D8" s="3">
        <v>0</v>
      </c>
      <c r="E8" s="3">
        <v>0</v>
      </c>
      <c r="F8" s="3">
        <v>0</v>
      </c>
      <c r="G8" s="13">
        <f>F8-'201606ﾃﾞｰﾀ無'!F8</f>
        <v>0</v>
      </c>
      <c r="H8" s="27">
        <f>'201606ﾃﾞｰﾀ無'!H8+F8</f>
        <v>356</v>
      </c>
    </row>
    <row r="9" spans="1:10" ht="34.15" customHeight="1" x14ac:dyDescent="0.15">
      <c r="A9" s="98"/>
      <c r="B9" s="72" t="s">
        <v>17</v>
      </c>
      <c r="C9" s="72"/>
      <c r="D9" s="3">
        <v>0</v>
      </c>
      <c r="E9" s="3">
        <v>0</v>
      </c>
      <c r="F9" s="3">
        <v>0</v>
      </c>
      <c r="G9" s="13">
        <f>F9-'201606ﾃﾞｰﾀ無'!F9</f>
        <v>0</v>
      </c>
      <c r="H9" s="27">
        <f>'201606ﾃﾞｰﾀ無'!H9+F9</f>
        <v>363</v>
      </c>
    </row>
    <row r="10" spans="1:10" ht="34.15" customHeight="1" x14ac:dyDescent="0.15">
      <c r="A10" s="98" t="s">
        <v>8</v>
      </c>
      <c r="B10" s="71"/>
      <c r="C10" s="71"/>
      <c r="D10" s="3">
        <v>0</v>
      </c>
      <c r="E10" s="3">
        <v>0</v>
      </c>
      <c r="F10" s="3">
        <v>0</v>
      </c>
      <c r="G10" s="13">
        <f>F10-'201606ﾃﾞｰﾀ無'!F10</f>
        <v>0</v>
      </c>
      <c r="H10" s="27">
        <f>'201606ﾃﾞｰﾀ無'!H10+F10</f>
        <v>377</v>
      </c>
    </row>
    <row r="11" spans="1:10" ht="34.15" customHeight="1" x14ac:dyDescent="0.15">
      <c r="A11" s="98" t="s">
        <v>9</v>
      </c>
      <c r="B11" s="71"/>
      <c r="C11" s="71"/>
      <c r="D11" s="3">
        <v>827</v>
      </c>
      <c r="E11" s="3">
        <v>480</v>
      </c>
      <c r="F11" s="3">
        <v>245</v>
      </c>
      <c r="G11" s="13">
        <f>F11-'201606ﾃﾞｰﾀ無'!F11</f>
        <v>245</v>
      </c>
      <c r="H11" s="27">
        <f>'201606ﾃﾞｰﾀ無'!H11+F11</f>
        <v>406</v>
      </c>
    </row>
    <row r="12" spans="1:10" ht="34.15" customHeight="1" x14ac:dyDescent="0.15">
      <c r="A12" s="98" t="s">
        <v>10</v>
      </c>
      <c r="B12" s="71"/>
      <c r="C12" s="71"/>
      <c r="D12" s="3">
        <v>0</v>
      </c>
      <c r="E12" s="3">
        <v>0</v>
      </c>
      <c r="F12" s="3">
        <v>0</v>
      </c>
      <c r="G12" s="13">
        <f>F12-'201606ﾃﾞｰﾀ無'!F12</f>
        <v>0</v>
      </c>
      <c r="H12" s="27">
        <f>'201606ﾃﾞｰﾀ無'!H12+F12</f>
        <v>170</v>
      </c>
    </row>
    <row r="13" spans="1:10" ht="34.15" customHeight="1" x14ac:dyDescent="0.15">
      <c r="A13" s="98" t="s">
        <v>11</v>
      </c>
      <c r="B13" s="71"/>
      <c r="C13" s="71"/>
      <c r="D13" s="3">
        <v>965</v>
      </c>
      <c r="E13" s="3">
        <v>767</v>
      </c>
      <c r="F13" s="3">
        <v>362</v>
      </c>
      <c r="G13" s="13">
        <f>F13-'201606ﾃﾞｰﾀ無'!F13</f>
        <v>362</v>
      </c>
      <c r="H13" s="27">
        <f>'201606ﾃﾞｰﾀ無'!H13+F13</f>
        <v>972</v>
      </c>
    </row>
    <row r="14" spans="1:10" ht="34.15" customHeight="1" x14ac:dyDescent="0.15">
      <c r="A14" s="98" t="s">
        <v>12</v>
      </c>
      <c r="B14" s="71"/>
      <c r="C14" s="71"/>
      <c r="D14" s="3">
        <v>514</v>
      </c>
      <c r="E14" s="3">
        <v>219</v>
      </c>
      <c r="F14" s="3">
        <v>107</v>
      </c>
      <c r="G14" s="13">
        <f>F14-'201606ﾃﾞｰﾀ無'!F14</f>
        <v>107</v>
      </c>
      <c r="H14" s="27">
        <f>'201606ﾃﾞｰﾀ無'!H14+F14</f>
        <v>247</v>
      </c>
    </row>
    <row r="15" spans="1:10" ht="34.15" customHeight="1" x14ac:dyDescent="0.15">
      <c r="A15" s="98" t="s">
        <v>13</v>
      </c>
      <c r="B15" s="71"/>
      <c r="C15" s="71"/>
      <c r="D15" s="3">
        <v>1655</v>
      </c>
      <c r="E15" s="3">
        <v>531</v>
      </c>
      <c r="F15" s="3">
        <v>140</v>
      </c>
      <c r="G15" s="13">
        <f>F15-'201606ﾃﾞｰﾀ無'!F15</f>
        <v>140</v>
      </c>
      <c r="H15" s="27">
        <f>'201606ﾃﾞｰﾀ無'!H15+F15</f>
        <v>305</v>
      </c>
    </row>
    <row r="16" spans="1:10" ht="34.15" customHeight="1" x14ac:dyDescent="0.15">
      <c r="A16" s="98" t="s">
        <v>14</v>
      </c>
      <c r="B16" s="71"/>
      <c r="C16" s="71"/>
      <c r="D16" s="3">
        <v>3312</v>
      </c>
      <c r="E16" s="3">
        <v>2141</v>
      </c>
      <c r="F16" s="3">
        <v>583</v>
      </c>
      <c r="G16" s="13">
        <f>F16-'201606ﾃﾞｰﾀ無'!F16</f>
        <v>583</v>
      </c>
      <c r="H16" s="27">
        <f>'201606ﾃﾞｰﾀ無'!H16+F16</f>
        <v>1548</v>
      </c>
    </row>
    <row r="17" spans="1:8" ht="34.15" customHeight="1" x14ac:dyDescent="0.15">
      <c r="A17" s="98" t="s">
        <v>15</v>
      </c>
      <c r="B17" s="71"/>
      <c r="C17" s="71"/>
      <c r="D17" s="3">
        <v>1585</v>
      </c>
      <c r="E17" s="3">
        <v>510</v>
      </c>
      <c r="F17" s="3">
        <v>97</v>
      </c>
      <c r="G17" s="13">
        <f>F17-'201606ﾃﾞｰﾀ無'!F17</f>
        <v>97</v>
      </c>
      <c r="H17" s="27">
        <f>'201606ﾃﾞｰﾀ無'!H17+F17</f>
        <v>189</v>
      </c>
    </row>
    <row r="18" spans="1:8" ht="34.15" customHeight="1" x14ac:dyDescent="0.15">
      <c r="A18" s="101" t="s">
        <v>19</v>
      </c>
      <c r="B18" s="86"/>
      <c r="C18" s="87"/>
      <c r="D18" s="3">
        <v>0</v>
      </c>
      <c r="E18" s="3">
        <v>0</v>
      </c>
      <c r="F18" s="3">
        <v>0</v>
      </c>
      <c r="G18" s="13">
        <f>F18-'201606ﾃﾞｰﾀ無'!F18</f>
        <v>0</v>
      </c>
      <c r="H18" s="27">
        <f>'201606ﾃﾞｰﾀ無'!H18+F18</f>
        <v>46</v>
      </c>
    </row>
    <row r="19" spans="1:8" ht="34.15" customHeight="1" x14ac:dyDescent="0.15">
      <c r="A19" s="81" t="s">
        <v>20</v>
      </c>
      <c r="B19" s="76"/>
      <c r="C19" s="77"/>
      <c r="D19" s="3">
        <v>1492</v>
      </c>
      <c r="E19" s="3">
        <v>806</v>
      </c>
      <c r="F19" s="3">
        <v>303</v>
      </c>
      <c r="G19" s="13">
        <f>F19-'201606ﾃﾞｰﾀ無'!F19</f>
        <v>303</v>
      </c>
      <c r="H19" s="27">
        <f>'201606ﾃﾞｰﾀ無'!H19+F19</f>
        <v>783</v>
      </c>
    </row>
    <row r="20" spans="1:8" ht="34.15" customHeight="1" x14ac:dyDescent="0.15">
      <c r="A20" s="81" t="s">
        <v>21</v>
      </c>
      <c r="B20" s="76"/>
      <c r="C20" s="77"/>
      <c r="D20" s="3">
        <v>4135</v>
      </c>
      <c r="E20" s="3">
        <v>2068</v>
      </c>
      <c r="F20" s="3">
        <v>1024</v>
      </c>
      <c r="G20" s="13">
        <f>F20-'201606ﾃﾞｰﾀ無'!F20</f>
        <v>1024</v>
      </c>
      <c r="H20" s="27">
        <f>'201606ﾃﾞｰﾀ無'!H20+F20</f>
        <v>2525</v>
      </c>
    </row>
    <row r="21" spans="1:8" ht="34.15" customHeight="1" x14ac:dyDescent="0.15">
      <c r="A21" s="81" t="s">
        <v>22</v>
      </c>
      <c r="B21" s="76"/>
      <c r="C21" s="77"/>
      <c r="D21" s="3">
        <v>1366</v>
      </c>
      <c r="E21" s="3">
        <v>710</v>
      </c>
      <c r="F21" s="3">
        <v>393</v>
      </c>
      <c r="G21" s="13">
        <f>F21-'201606ﾃﾞｰﾀ無'!F21</f>
        <v>393</v>
      </c>
      <c r="H21" s="27">
        <f>'201606ﾃﾞｰﾀ無'!H21+F21</f>
        <v>956</v>
      </c>
    </row>
    <row r="22" spans="1:8" ht="34.15" customHeight="1" x14ac:dyDescent="0.15">
      <c r="A22" s="81" t="s">
        <v>23</v>
      </c>
      <c r="B22" s="76"/>
      <c r="C22" s="77"/>
      <c r="D22" s="3">
        <v>3668</v>
      </c>
      <c r="E22" s="3">
        <v>1818</v>
      </c>
      <c r="F22" s="3">
        <v>806</v>
      </c>
      <c r="G22" s="13">
        <f>F22-'201606ﾃﾞｰﾀ無'!F22</f>
        <v>806</v>
      </c>
      <c r="H22" s="27">
        <f>'201606ﾃﾞｰﾀ無'!H22+F22</f>
        <v>1394</v>
      </c>
    </row>
    <row r="23" spans="1:8" ht="34.15" customHeight="1" x14ac:dyDescent="0.15">
      <c r="A23" s="81" t="s">
        <v>24</v>
      </c>
      <c r="B23" s="76"/>
      <c r="C23" s="77"/>
      <c r="D23" s="3">
        <v>341</v>
      </c>
      <c r="E23" s="3">
        <v>233</v>
      </c>
      <c r="F23" s="3">
        <v>150</v>
      </c>
      <c r="G23" s="13">
        <f>F23-'201606ﾃﾞｰﾀ無'!F23</f>
        <v>150</v>
      </c>
      <c r="H23" s="27">
        <f>'201606ﾃﾞｰﾀ無'!H23+F23</f>
        <v>360</v>
      </c>
    </row>
    <row r="24" spans="1:8" ht="34.15" customHeight="1" x14ac:dyDescent="0.15">
      <c r="A24" s="81" t="s">
        <v>25</v>
      </c>
      <c r="B24" s="76"/>
      <c r="C24" s="77"/>
      <c r="D24" s="3">
        <v>181</v>
      </c>
      <c r="E24" s="3">
        <v>139</v>
      </c>
      <c r="F24" s="3">
        <v>83</v>
      </c>
      <c r="G24" s="13">
        <f>F24-'201606ﾃﾞｰﾀ無'!F24</f>
        <v>83</v>
      </c>
      <c r="H24" s="27">
        <f>'201606ﾃﾞｰﾀ無'!H24+F24</f>
        <v>235</v>
      </c>
    </row>
    <row r="25" spans="1:8" ht="34.15" customHeight="1" x14ac:dyDescent="0.15">
      <c r="A25" s="81" t="s">
        <v>26</v>
      </c>
      <c r="B25" s="76"/>
      <c r="C25" s="77"/>
      <c r="D25" s="3">
        <v>1620</v>
      </c>
      <c r="E25" s="3">
        <v>1104</v>
      </c>
      <c r="F25" s="3">
        <v>952</v>
      </c>
      <c r="G25" s="13">
        <f>F25-'201606ﾃﾞｰﾀ無'!F25</f>
        <v>952</v>
      </c>
      <c r="H25" s="27">
        <f>'201606ﾃﾞｰﾀ無'!H25+F25</f>
        <v>2429</v>
      </c>
    </row>
    <row r="26" spans="1:8" ht="34.15" customHeight="1" x14ac:dyDescent="0.15">
      <c r="A26" s="81" t="s">
        <v>27</v>
      </c>
      <c r="B26" s="76"/>
      <c r="C26" s="77"/>
      <c r="D26" s="3">
        <v>298</v>
      </c>
      <c r="E26" s="3">
        <v>197</v>
      </c>
      <c r="F26" s="3">
        <v>153</v>
      </c>
      <c r="G26" s="13">
        <f>F26-'201606ﾃﾞｰﾀ無'!F26</f>
        <v>153</v>
      </c>
      <c r="H26" s="27">
        <f>'201606ﾃﾞｰﾀ無'!H26+F26</f>
        <v>252</v>
      </c>
    </row>
    <row r="27" spans="1:8" ht="34.15" customHeight="1" x14ac:dyDescent="0.15">
      <c r="A27" s="81" t="s">
        <v>28</v>
      </c>
      <c r="B27" s="76"/>
      <c r="C27" s="77"/>
      <c r="D27" s="3">
        <v>186</v>
      </c>
      <c r="E27" s="3">
        <v>76</v>
      </c>
      <c r="F27" s="3">
        <v>39</v>
      </c>
      <c r="G27" s="32">
        <f>F27-'201606ﾃﾞｰﾀ無'!F27</f>
        <v>39</v>
      </c>
      <c r="H27" s="31">
        <f>'201606ﾃﾞｰﾀ無'!H27+F27</f>
        <v>76</v>
      </c>
    </row>
    <row r="28" spans="1:8" ht="34.15" customHeight="1" x14ac:dyDescent="0.15">
      <c r="A28" s="81" t="s">
        <v>29</v>
      </c>
      <c r="B28" s="76"/>
      <c r="C28" s="77"/>
      <c r="D28" s="3">
        <v>517</v>
      </c>
      <c r="E28" s="3">
        <v>370</v>
      </c>
      <c r="F28" s="3">
        <v>170</v>
      </c>
      <c r="G28" s="13">
        <f>F28-'201606ﾃﾞｰﾀ無'!F28</f>
        <v>170</v>
      </c>
      <c r="H28" s="27">
        <f>'201606ﾃﾞｰﾀ無'!H28+F28</f>
        <v>427</v>
      </c>
    </row>
    <row r="29" spans="1:8" ht="34.15" customHeight="1" x14ac:dyDescent="0.15">
      <c r="A29" s="81" t="s">
        <v>30</v>
      </c>
      <c r="B29" s="76"/>
      <c r="C29" s="77"/>
      <c r="D29" s="3">
        <v>748</v>
      </c>
      <c r="E29" s="3">
        <v>432</v>
      </c>
      <c r="F29" s="3">
        <v>224</v>
      </c>
      <c r="G29" s="13">
        <f>F29-'201606ﾃﾞｰﾀ無'!F29</f>
        <v>224</v>
      </c>
      <c r="H29" s="27">
        <f>'201606ﾃﾞｰﾀ無'!H29+F29</f>
        <v>588</v>
      </c>
    </row>
    <row r="30" spans="1:8" ht="34.15" customHeight="1" x14ac:dyDescent="0.15">
      <c r="A30" s="81" t="s">
        <v>31</v>
      </c>
      <c r="B30" s="76"/>
      <c r="C30" s="77"/>
      <c r="D30" s="3">
        <v>184</v>
      </c>
      <c r="E30" s="3">
        <v>114</v>
      </c>
      <c r="F30" s="3">
        <v>83</v>
      </c>
      <c r="G30" s="13">
        <f>F30-'201606ﾃﾞｰﾀ無'!F30</f>
        <v>83</v>
      </c>
      <c r="H30" s="27">
        <f>'201606ﾃﾞｰﾀ無'!H30+F30</f>
        <v>321</v>
      </c>
    </row>
    <row r="31" spans="1:8" ht="34.15" customHeight="1" x14ac:dyDescent="0.15">
      <c r="A31" s="81" t="s">
        <v>32</v>
      </c>
      <c r="B31" s="76"/>
      <c r="C31" s="77"/>
      <c r="D31" s="3">
        <v>885</v>
      </c>
      <c r="E31" s="3">
        <v>495</v>
      </c>
      <c r="F31" s="3">
        <v>265</v>
      </c>
      <c r="G31" s="13">
        <f>F31-'201606ﾃﾞｰﾀ無'!F31</f>
        <v>265</v>
      </c>
      <c r="H31" s="27">
        <f>'201606ﾃﾞｰﾀ無'!H31+F31</f>
        <v>818</v>
      </c>
    </row>
    <row r="32" spans="1:8" ht="34.15" customHeight="1" x14ac:dyDescent="0.15">
      <c r="A32" s="81" t="s">
        <v>33</v>
      </c>
      <c r="B32" s="76"/>
      <c r="C32" s="77"/>
      <c r="D32" s="3">
        <v>737</v>
      </c>
      <c r="E32" s="3">
        <v>456</v>
      </c>
      <c r="F32" s="3">
        <v>308</v>
      </c>
      <c r="G32" s="13">
        <f>F32-'201606ﾃﾞｰﾀ無'!F32</f>
        <v>308</v>
      </c>
      <c r="H32" s="27">
        <f>'201606ﾃﾞｰﾀ無'!H32+F32</f>
        <v>844</v>
      </c>
    </row>
    <row r="33" spans="1:8" ht="34.15" customHeight="1" x14ac:dyDescent="0.15">
      <c r="A33" s="81" t="s">
        <v>34</v>
      </c>
      <c r="B33" s="76"/>
      <c r="C33" s="77"/>
      <c r="D33" s="3">
        <v>168</v>
      </c>
      <c r="E33" s="3">
        <v>105</v>
      </c>
      <c r="F33" s="3">
        <v>54</v>
      </c>
      <c r="G33" s="13">
        <f>F33-'201606ﾃﾞｰﾀ無'!F33</f>
        <v>54</v>
      </c>
      <c r="H33" s="27">
        <f>'201606ﾃﾞｰﾀ無'!H33+F33</f>
        <v>123</v>
      </c>
    </row>
    <row r="34" spans="1:8" ht="34.15" customHeight="1" x14ac:dyDescent="0.15">
      <c r="A34" s="81" t="s">
        <v>35</v>
      </c>
      <c r="B34" s="76"/>
      <c r="C34" s="77"/>
      <c r="D34" s="3">
        <v>1758</v>
      </c>
      <c r="E34" s="3">
        <v>1310</v>
      </c>
      <c r="F34" s="3">
        <v>391</v>
      </c>
      <c r="G34" s="13">
        <f>F34-'201606ﾃﾞｰﾀ無'!F34</f>
        <v>391</v>
      </c>
      <c r="H34" s="27">
        <f>'201606ﾃﾞｰﾀ無'!H34+F34</f>
        <v>963</v>
      </c>
    </row>
    <row r="35" spans="1:8" ht="34.15" customHeight="1" x14ac:dyDescent="0.15">
      <c r="A35" s="81" t="s">
        <v>36</v>
      </c>
      <c r="B35" s="76"/>
      <c r="C35" s="77"/>
      <c r="D35" s="3">
        <v>1109</v>
      </c>
      <c r="E35" s="3">
        <v>838</v>
      </c>
      <c r="F35" s="3">
        <v>622</v>
      </c>
      <c r="G35" s="13">
        <f>F35-'201606ﾃﾞｰﾀ無'!F35</f>
        <v>622</v>
      </c>
      <c r="H35" s="27">
        <f>'201606ﾃﾞｰﾀ無'!H35+F35</f>
        <v>1766</v>
      </c>
    </row>
    <row r="36" spans="1:8" ht="34.15" customHeight="1" x14ac:dyDescent="0.15">
      <c r="A36" s="81" t="s">
        <v>37</v>
      </c>
      <c r="B36" s="76"/>
      <c r="C36" s="77"/>
      <c r="D36" s="3">
        <v>470</v>
      </c>
      <c r="E36" s="3">
        <v>141</v>
      </c>
      <c r="F36" s="3">
        <v>53</v>
      </c>
      <c r="G36" s="13">
        <f>F36-'201606ﾃﾞｰﾀ無'!F36</f>
        <v>53</v>
      </c>
      <c r="H36" s="27">
        <f>'201606ﾃﾞｰﾀ無'!H36+F36</f>
        <v>170</v>
      </c>
    </row>
    <row r="37" spans="1:8" ht="34.15" customHeight="1" x14ac:dyDescent="0.15">
      <c r="A37" s="81" t="s">
        <v>38</v>
      </c>
      <c r="B37" s="76"/>
      <c r="C37" s="77"/>
      <c r="D37" s="3">
        <v>468</v>
      </c>
      <c r="E37" s="3">
        <v>170</v>
      </c>
      <c r="F37" s="3">
        <v>93</v>
      </c>
      <c r="G37" s="13">
        <f>F37-'201606ﾃﾞｰﾀ無'!F37</f>
        <v>93</v>
      </c>
      <c r="H37" s="27">
        <f>'201606ﾃﾞｰﾀ無'!H37+F37</f>
        <v>193</v>
      </c>
    </row>
    <row r="38" spans="1:8" ht="34.15" customHeight="1" x14ac:dyDescent="0.15">
      <c r="A38" s="81" t="s">
        <v>39</v>
      </c>
      <c r="B38" s="76"/>
      <c r="C38" s="77"/>
      <c r="D38" s="3">
        <v>2223</v>
      </c>
      <c r="E38" s="3">
        <v>823</v>
      </c>
      <c r="F38" s="3">
        <v>161</v>
      </c>
      <c r="G38" s="13">
        <f>F38-'201606ﾃﾞｰﾀ無'!F38</f>
        <v>161</v>
      </c>
      <c r="H38" s="27">
        <f>'201606ﾃﾞｰﾀ無'!H38+F38</f>
        <v>421</v>
      </c>
    </row>
    <row r="39" spans="1:8" ht="34.15" customHeight="1" x14ac:dyDescent="0.15">
      <c r="A39" s="81" t="s">
        <v>40</v>
      </c>
      <c r="B39" s="76"/>
      <c r="C39" s="77"/>
      <c r="D39" s="3">
        <v>2173</v>
      </c>
      <c r="E39" s="3">
        <v>697</v>
      </c>
      <c r="F39" s="3">
        <v>153</v>
      </c>
      <c r="G39" s="13">
        <f>F39-'201606ﾃﾞｰﾀ無'!F39</f>
        <v>153</v>
      </c>
      <c r="H39" s="27">
        <f>'201606ﾃﾞｰﾀ無'!H39+F39</f>
        <v>451</v>
      </c>
    </row>
    <row r="40" spans="1:8" ht="34.15" customHeight="1" x14ac:dyDescent="0.15">
      <c r="A40" s="81" t="s">
        <v>41</v>
      </c>
      <c r="B40" s="76"/>
      <c r="C40" s="77"/>
      <c r="D40" s="3">
        <v>2087</v>
      </c>
      <c r="E40" s="3">
        <v>664</v>
      </c>
      <c r="F40" s="3">
        <v>104</v>
      </c>
      <c r="G40" s="13">
        <f>F40-'201606ﾃﾞｰﾀ無'!F40</f>
        <v>104</v>
      </c>
      <c r="H40" s="27">
        <f>'201606ﾃﾞｰﾀ無'!H40+F40</f>
        <v>284</v>
      </c>
    </row>
    <row r="41" spans="1:8" ht="34.15" customHeight="1" x14ac:dyDescent="0.15">
      <c r="A41" s="78" t="s">
        <v>42</v>
      </c>
      <c r="B41" s="79"/>
      <c r="C41" s="80"/>
      <c r="D41" s="16">
        <v>198</v>
      </c>
      <c r="E41" s="16">
        <v>144</v>
      </c>
      <c r="F41" s="16">
        <v>77</v>
      </c>
      <c r="G41" s="13">
        <f>F41-'201606ﾃﾞｰﾀ無'!F41</f>
        <v>77</v>
      </c>
      <c r="H41" s="27">
        <f>'201606ﾃﾞｰﾀ無'!H41+F41</f>
        <v>215</v>
      </c>
    </row>
    <row r="42" spans="1:8" ht="34.15" customHeight="1" x14ac:dyDescent="0.15">
      <c r="A42" s="81" t="s">
        <v>48</v>
      </c>
      <c r="B42" s="76"/>
      <c r="C42" s="77"/>
      <c r="D42" s="3">
        <v>2076</v>
      </c>
      <c r="E42" s="3">
        <v>1520</v>
      </c>
      <c r="F42" s="3">
        <v>413</v>
      </c>
      <c r="G42" s="13">
        <f>F42-'201606ﾃﾞｰﾀ無'!F42</f>
        <v>413</v>
      </c>
      <c r="H42" s="27">
        <f>'201606ﾃﾞｰﾀ無'!H42+F42</f>
        <v>1085</v>
      </c>
    </row>
    <row r="43" spans="1:8" ht="34.15" customHeight="1" x14ac:dyDescent="0.15">
      <c r="A43" s="81" t="s">
        <v>50</v>
      </c>
      <c r="B43" s="76"/>
      <c r="C43" s="77"/>
      <c r="D43" s="3">
        <v>1301</v>
      </c>
      <c r="E43" s="3">
        <v>385</v>
      </c>
      <c r="F43" s="3">
        <v>74</v>
      </c>
      <c r="G43" s="13">
        <f>F43-'201606ﾃﾞｰﾀ無'!F43</f>
        <v>74</v>
      </c>
      <c r="H43" s="27">
        <f>'201606ﾃﾞｰﾀ無'!H43+F43</f>
        <v>146</v>
      </c>
    </row>
    <row r="44" spans="1:8" ht="34.15" customHeight="1" x14ac:dyDescent="0.15">
      <c r="A44" s="78" t="s">
        <v>51</v>
      </c>
      <c r="B44" s="79"/>
      <c r="C44" s="80"/>
      <c r="D44" s="16">
        <v>1500</v>
      </c>
      <c r="E44" s="16">
        <v>506</v>
      </c>
      <c r="F44" s="16">
        <v>136</v>
      </c>
      <c r="G44" s="13">
        <f>F44-'201606ﾃﾞｰﾀ無'!F44</f>
        <v>136</v>
      </c>
      <c r="H44" s="27">
        <f>'201606ﾃﾞｰﾀ無'!H44+F44</f>
        <v>313</v>
      </c>
    </row>
    <row r="45" spans="1:8" ht="34.15" customHeight="1" thickBot="1" x14ac:dyDescent="0.2">
      <c r="A45" s="82" t="s">
        <v>52</v>
      </c>
      <c r="B45" s="83"/>
      <c r="C45" s="84"/>
      <c r="D45" s="16">
        <v>660</v>
      </c>
      <c r="E45" s="16">
        <v>516</v>
      </c>
      <c r="F45" s="16">
        <v>378</v>
      </c>
      <c r="G45" s="13">
        <f>F45-'201606ﾃﾞｰﾀ無'!F45</f>
        <v>378</v>
      </c>
      <c r="H45" s="27">
        <f>'201606ﾃﾞｰﾀ無'!H45+F45</f>
        <v>1037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52226</v>
      </c>
      <c r="E46" s="7">
        <f t="shared" ref="E46" si="0">SUM(E4:E45)</f>
        <v>26848</v>
      </c>
      <c r="F46" s="7">
        <f>SUM(F4:F45)</f>
        <v>11073</v>
      </c>
      <c r="G46" s="8">
        <f>F46-'201606ﾃﾞｰﾀ無'!F46</f>
        <v>11073</v>
      </c>
      <c r="H46" s="28">
        <f>'201606ﾃﾞｰﾀ無'!H46+F46</f>
        <v>28599</v>
      </c>
    </row>
    <row r="47" spans="1:8" ht="30.75" customHeight="1" x14ac:dyDescent="0.15">
      <c r="A47" s="73"/>
      <c r="B47" s="74"/>
      <c r="C47" s="74"/>
      <c r="D47" s="74"/>
      <c r="E47" s="74"/>
      <c r="F47" s="74"/>
    </row>
    <row r="48" spans="1:8" ht="30.75" customHeight="1" x14ac:dyDescent="0.15"/>
  </sheetData>
  <mergeCells count="47">
    <mergeCell ref="A40:C40"/>
    <mergeCell ref="A41:C41"/>
    <mergeCell ref="A42:C42"/>
    <mergeCell ref="A46:C46"/>
    <mergeCell ref="A47:F47"/>
    <mergeCell ref="A43:C43"/>
    <mergeCell ref="A44:C44"/>
    <mergeCell ref="A45:C45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:H1"/>
    <mergeCell ref="A2:H2"/>
    <mergeCell ref="A10:C10"/>
    <mergeCell ref="A11:C11"/>
    <mergeCell ref="A12:C12"/>
    <mergeCell ref="A15:C15"/>
    <mergeCell ref="A3:C3"/>
    <mergeCell ref="A4:A9"/>
    <mergeCell ref="B4:B5"/>
    <mergeCell ref="B6:C6"/>
    <mergeCell ref="B7:C7"/>
    <mergeCell ref="B8:C8"/>
    <mergeCell ref="B9:C9"/>
    <mergeCell ref="A13:C13"/>
    <mergeCell ref="A14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40" workbookViewId="0">
      <selection activeCell="J3" sqref="J3:J4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57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21" t="s">
        <v>3</v>
      </c>
      <c r="D4" s="12">
        <v>4070</v>
      </c>
      <c r="E4" s="12">
        <v>1930</v>
      </c>
      <c r="F4" s="12">
        <v>376</v>
      </c>
      <c r="G4" s="13">
        <f>F4-'201607'!F4</f>
        <v>18</v>
      </c>
      <c r="H4" s="29">
        <f>'201607'!H4+F4</f>
        <v>918</v>
      </c>
      <c r="J4" s="64" t="s">
        <v>67</v>
      </c>
    </row>
    <row r="5" spans="1:10" ht="34.15" customHeight="1" x14ac:dyDescent="0.15">
      <c r="A5" s="98"/>
      <c r="B5" s="72"/>
      <c r="C5" s="20" t="s">
        <v>4</v>
      </c>
      <c r="D5" s="3">
        <v>5447</v>
      </c>
      <c r="E5" s="3">
        <v>3322</v>
      </c>
      <c r="F5" s="3">
        <v>1212</v>
      </c>
      <c r="G5" s="13">
        <f>F5-'201607'!F5</f>
        <v>680</v>
      </c>
      <c r="H5" s="29">
        <f>'201607'!H5+F5</f>
        <v>2676</v>
      </c>
    </row>
    <row r="6" spans="1:10" ht="34.15" customHeight="1" x14ac:dyDescent="0.15">
      <c r="A6" s="98"/>
      <c r="B6" s="72" t="s">
        <v>7</v>
      </c>
      <c r="C6" s="72"/>
      <c r="D6" s="3">
        <v>2776</v>
      </c>
      <c r="E6" s="3">
        <v>1327</v>
      </c>
      <c r="F6" s="3">
        <v>340</v>
      </c>
      <c r="G6" s="13">
        <f>F6-'201607'!F6</f>
        <v>-29</v>
      </c>
      <c r="H6" s="29">
        <f>'201607'!H6+F6</f>
        <v>1166</v>
      </c>
    </row>
    <row r="7" spans="1:10" ht="34.15" customHeight="1" x14ac:dyDescent="0.15">
      <c r="A7" s="98"/>
      <c r="B7" s="72" t="s">
        <v>5</v>
      </c>
      <c r="C7" s="72"/>
      <c r="D7" s="3">
        <v>4423</v>
      </c>
      <c r="E7" s="3">
        <v>1782</v>
      </c>
      <c r="F7" s="3">
        <v>580</v>
      </c>
      <c r="G7" s="13">
        <f>F7-'201607'!F7</f>
        <v>-38</v>
      </c>
      <c r="H7" s="29">
        <f>'201607'!H7+F7</f>
        <v>2193</v>
      </c>
    </row>
    <row r="8" spans="1:10" ht="34.15" customHeight="1" x14ac:dyDescent="0.15">
      <c r="A8" s="98"/>
      <c r="B8" s="72" t="s">
        <v>6</v>
      </c>
      <c r="C8" s="72"/>
      <c r="D8" s="3">
        <v>1485</v>
      </c>
      <c r="E8" s="3">
        <v>810</v>
      </c>
      <c r="F8" s="3">
        <v>268</v>
      </c>
      <c r="G8" s="13">
        <f>F8-'201607'!F8</f>
        <v>268</v>
      </c>
      <c r="H8" s="29">
        <f>'201607'!H8+F8</f>
        <v>624</v>
      </c>
    </row>
    <row r="9" spans="1:10" ht="34.15" customHeight="1" x14ac:dyDescent="0.15">
      <c r="A9" s="98"/>
      <c r="B9" s="72" t="s">
        <v>17</v>
      </c>
      <c r="C9" s="72"/>
      <c r="D9" s="3">
        <v>841</v>
      </c>
      <c r="E9" s="3">
        <v>503</v>
      </c>
      <c r="F9" s="3">
        <v>198</v>
      </c>
      <c r="G9" s="13">
        <f>F9-'201607'!F9</f>
        <v>198</v>
      </c>
      <c r="H9" s="29">
        <f>'201607'!H9+F9</f>
        <v>561</v>
      </c>
    </row>
    <row r="10" spans="1:10" ht="34.15" customHeight="1" x14ac:dyDescent="0.15">
      <c r="A10" s="98" t="s">
        <v>8</v>
      </c>
      <c r="B10" s="71"/>
      <c r="C10" s="71"/>
      <c r="D10" s="3">
        <v>1833</v>
      </c>
      <c r="E10" s="3">
        <v>1113</v>
      </c>
      <c r="F10" s="3">
        <v>407</v>
      </c>
      <c r="G10" s="13">
        <f>F10-'201607'!F10</f>
        <v>407</v>
      </c>
      <c r="H10" s="29">
        <f>'201607'!H10+F10</f>
        <v>784</v>
      </c>
    </row>
    <row r="11" spans="1:10" ht="34.15" customHeight="1" x14ac:dyDescent="0.15">
      <c r="A11" s="98" t="s">
        <v>9</v>
      </c>
      <c r="B11" s="71"/>
      <c r="C11" s="71"/>
      <c r="D11" s="3">
        <v>659</v>
      </c>
      <c r="E11" s="3">
        <v>364</v>
      </c>
      <c r="F11" s="3">
        <v>156</v>
      </c>
      <c r="G11" s="13">
        <f>F11-'201607'!F11</f>
        <v>-89</v>
      </c>
      <c r="H11" s="29">
        <f>'201607'!H11+F11</f>
        <v>562</v>
      </c>
    </row>
    <row r="12" spans="1:10" ht="34.15" customHeight="1" x14ac:dyDescent="0.15">
      <c r="A12" s="98" t="s">
        <v>10</v>
      </c>
      <c r="B12" s="71"/>
      <c r="C12" s="71"/>
      <c r="D12" s="3">
        <v>1101</v>
      </c>
      <c r="E12" s="3">
        <v>392</v>
      </c>
      <c r="F12" s="3">
        <v>175</v>
      </c>
      <c r="G12" s="13">
        <f>F12-'201607'!F12</f>
        <v>175</v>
      </c>
      <c r="H12" s="29">
        <f>'201607'!H12+F12</f>
        <v>345</v>
      </c>
    </row>
    <row r="13" spans="1:10" ht="34.15" customHeight="1" x14ac:dyDescent="0.15">
      <c r="A13" s="98" t="s">
        <v>11</v>
      </c>
      <c r="B13" s="71"/>
      <c r="C13" s="71"/>
      <c r="D13" s="3">
        <v>1150</v>
      </c>
      <c r="E13" s="3">
        <v>904</v>
      </c>
      <c r="F13" s="3">
        <v>510</v>
      </c>
      <c r="G13" s="13">
        <f>F13-'201607'!F13</f>
        <v>148</v>
      </c>
      <c r="H13" s="29">
        <f>'201607'!H13+F13</f>
        <v>1482</v>
      </c>
    </row>
    <row r="14" spans="1:10" ht="34.15" customHeight="1" x14ac:dyDescent="0.15">
      <c r="A14" s="98" t="s">
        <v>12</v>
      </c>
      <c r="B14" s="71"/>
      <c r="C14" s="71"/>
      <c r="D14" s="3">
        <v>572</v>
      </c>
      <c r="E14" s="3">
        <v>245</v>
      </c>
      <c r="F14" s="3">
        <v>120</v>
      </c>
      <c r="G14" s="13">
        <f>F14-'201607'!F14</f>
        <v>13</v>
      </c>
      <c r="H14" s="29">
        <f>'201607'!H14+F14</f>
        <v>367</v>
      </c>
    </row>
    <row r="15" spans="1:10" ht="34.15" customHeight="1" x14ac:dyDescent="0.15">
      <c r="A15" s="98" t="s">
        <v>13</v>
      </c>
      <c r="B15" s="71"/>
      <c r="C15" s="71"/>
      <c r="D15" s="3">
        <v>1273</v>
      </c>
      <c r="E15" s="3">
        <v>451</v>
      </c>
      <c r="F15" s="3">
        <v>150</v>
      </c>
      <c r="G15" s="13">
        <f>F15-'201607'!F15</f>
        <v>10</v>
      </c>
      <c r="H15" s="29">
        <f>'201607'!H15+F15</f>
        <v>455</v>
      </c>
    </row>
    <row r="16" spans="1:10" ht="34.15" customHeight="1" x14ac:dyDescent="0.15">
      <c r="A16" s="98" t="s">
        <v>14</v>
      </c>
      <c r="B16" s="71"/>
      <c r="C16" s="71"/>
      <c r="D16" s="3">
        <v>3031</v>
      </c>
      <c r="E16" s="3">
        <v>1979</v>
      </c>
      <c r="F16" s="3">
        <v>767</v>
      </c>
      <c r="G16" s="13">
        <f>F16-'201607'!F16</f>
        <v>184</v>
      </c>
      <c r="H16" s="29">
        <f>'201607'!H16+F16</f>
        <v>2315</v>
      </c>
    </row>
    <row r="17" spans="1:8" ht="34.15" customHeight="1" x14ac:dyDescent="0.15">
      <c r="A17" s="98" t="s">
        <v>15</v>
      </c>
      <c r="B17" s="71"/>
      <c r="C17" s="71"/>
      <c r="D17" s="3">
        <v>1342</v>
      </c>
      <c r="E17" s="3">
        <v>483</v>
      </c>
      <c r="F17" s="3">
        <v>99</v>
      </c>
      <c r="G17" s="13">
        <f>F17-'201607'!F17</f>
        <v>2</v>
      </c>
      <c r="H17" s="29">
        <f>'201607'!H17+F17</f>
        <v>288</v>
      </c>
    </row>
    <row r="18" spans="1:8" ht="34.15" customHeight="1" x14ac:dyDescent="0.15">
      <c r="A18" s="101" t="s">
        <v>19</v>
      </c>
      <c r="B18" s="86"/>
      <c r="C18" s="87"/>
      <c r="D18" s="3">
        <v>0</v>
      </c>
      <c r="E18" s="3">
        <v>0</v>
      </c>
      <c r="F18" s="3">
        <v>0</v>
      </c>
      <c r="G18" s="13">
        <f>F18-'201607'!F18</f>
        <v>0</v>
      </c>
      <c r="H18" s="29">
        <f>'201607'!H18+F18</f>
        <v>46</v>
      </c>
    </row>
    <row r="19" spans="1:8" ht="34.15" customHeight="1" x14ac:dyDescent="0.15">
      <c r="A19" s="81" t="s">
        <v>20</v>
      </c>
      <c r="B19" s="76"/>
      <c r="C19" s="77"/>
      <c r="D19" s="3">
        <v>1385</v>
      </c>
      <c r="E19" s="3">
        <v>770</v>
      </c>
      <c r="F19" s="3">
        <v>299</v>
      </c>
      <c r="G19" s="13">
        <f>F19-'201607'!F19</f>
        <v>-4</v>
      </c>
      <c r="H19" s="29">
        <f>'201607'!H19+F19</f>
        <v>1082</v>
      </c>
    </row>
    <row r="20" spans="1:8" ht="34.15" customHeight="1" x14ac:dyDescent="0.15">
      <c r="A20" s="81" t="s">
        <v>21</v>
      </c>
      <c r="B20" s="76"/>
      <c r="C20" s="77"/>
      <c r="D20" s="3">
        <v>4201</v>
      </c>
      <c r="E20" s="3">
        <v>2142</v>
      </c>
      <c r="F20" s="3">
        <v>1139</v>
      </c>
      <c r="G20" s="13">
        <f>F20-'201607'!F20</f>
        <v>115</v>
      </c>
      <c r="H20" s="29">
        <f>'201607'!H20+F20</f>
        <v>3664</v>
      </c>
    </row>
    <row r="21" spans="1:8" ht="34.15" customHeight="1" x14ac:dyDescent="0.15">
      <c r="A21" s="81" t="s">
        <v>22</v>
      </c>
      <c r="B21" s="76"/>
      <c r="C21" s="77"/>
      <c r="D21" s="3">
        <v>1404</v>
      </c>
      <c r="E21" s="3">
        <v>701</v>
      </c>
      <c r="F21" s="3">
        <v>378</v>
      </c>
      <c r="G21" s="13">
        <f>F21-'201607'!F21</f>
        <v>-15</v>
      </c>
      <c r="H21" s="29">
        <f>'201607'!H21+F21</f>
        <v>1334</v>
      </c>
    </row>
    <row r="22" spans="1:8" ht="34.15" customHeight="1" x14ac:dyDescent="0.15">
      <c r="A22" s="81" t="s">
        <v>23</v>
      </c>
      <c r="B22" s="76"/>
      <c r="C22" s="77"/>
      <c r="D22" s="3">
        <v>2770</v>
      </c>
      <c r="E22" s="3">
        <v>1341</v>
      </c>
      <c r="F22" s="3">
        <v>348</v>
      </c>
      <c r="G22" s="13">
        <f>F22-'201607'!F22</f>
        <v>-458</v>
      </c>
      <c r="H22" s="29">
        <f>'201607'!H22+F22</f>
        <v>1742</v>
      </c>
    </row>
    <row r="23" spans="1:8" ht="34.15" customHeight="1" x14ac:dyDescent="0.15">
      <c r="A23" s="81" t="s">
        <v>24</v>
      </c>
      <c r="B23" s="76"/>
      <c r="C23" s="77"/>
      <c r="D23" s="3">
        <v>477</v>
      </c>
      <c r="E23" s="3">
        <v>320</v>
      </c>
      <c r="F23" s="3">
        <v>209</v>
      </c>
      <c r="G23" s="13">
        <f>F23-'201607'!F23</f>
        <v>59</v>
      </c>
      <c r="H23" s="29">
        <f>'201607'!H23+F23</f>
        <v>569</v>
      </c>
    </row>
    <row r="24" spans="1:8" ht="34.15" customHeight="1" x14ac:dyDescent="0.15">
      <c r="A24" s="81" t="s">
        <v>25</v>
      </c>
      <c r="B24" s="76"/>
      <c r="C24" s="77"/>
      <c r="D24" s="3">
        <v>216</v>
      </c>
      <c r="E24" s="3">
        <v>141</v>
      </c>
      <c r="F24" s="3">
        <v>89</v>
      </c>
      <c r="G24" s="13">
        <f>F24-'201607'!F24</f>
        <v>6</v>
      </c>
      <c r="H24" s="29">
        <f>'201607'!H24+F24</f>
        <v>324</v>
      </c>
    </row>
    <row r="25" spans="1:8" ht="34.15" customHeight="1" x14ac:dyDescent="0.15">
      <c r="A25" s="81" t="s">
        <v>26</v>
      </c>
      <c r="B25" s="76"/>
      <c r="C25" s="77"/>
      <c r="D25" s="3">
        <v>2761</v>
      </c>
      <c r="E25" s="3">
        <v>2082</v>
      </c>
      <c r="F25" s="3">
        <v>1785</v>
      </c>
      <c r="G25" s="13">
        <f>F25-'201607'!F25</f>
        <v>833</v>
      </c>
      <c r="H25" s="29">
        <f>'201607'!H25+F25</f>
        <v>4214</v>
      </c>
    </row>
    <row r="26" spans="1:8" ht="34.15" customHeight="1" x14ac:dyDescent="0.15">
      <c r="A26" s="81" t="s">
        <v>27</v>
      </c>
      <c r="B26" s="76"/>
      <c r="C26" s="77"/>
      <c r="D26" s="3">
        <v>176</v>
      </c>
      <c r="E26" s="3">
        <v>148</v>
      </c>
      <c r="F26" s="3">
        <v>92</v>
      </c>
      <c r="G26" s="13">
        <f>F26-'201607'!F26</f>
        <v>-61</v>
      </c>
      <c r="H26" s="29">
        <f>'201607'!H26+F26</f>
        <v>344</v>
      </c>
    </row>
    <row r="27" spans="1:8" ht="34.15" customHeight="1" x14ac:dyDescent="0.15">
      <c r="A27" s="81" t="s">
        <v>28</v>
      </c>
      <c r="B27" s="76"/>
      <c r="C27" s="77"/>
      <c r="D27" s="3">
        <v>138</v>
      </c>
      <c r="E27" s="3">
        <v>63</v>
      </c>
      <c r="F27" s="3">
        <v>26</v>
      </c>
      <c r="G27" s="13">
        <f>F27-'201607'!F27</f>
        <v>-13</v>
      </c>
      <c r="H27" s="29">
        <f>'201607'!H27+F27</f>
        <v>102</v>
      </c>
    </row>
    <row r="28" spans="1:8" ht="34.15" customHeight="1" x14ac:dyDescent="0.15">
      <c r="A28" s="81" t="s">
        <v>29</v>
      </c>
      <c r="B28" s="76"/>
      <c r="C28" s="77"/>
      <c r="D28" s="3">
        <v>691</v>
      </c>
      <c r="E28" s="3">
        <v>506</v>
      </c>
      <c r="F28" s="3">
        <v>228</v>
      </c>
      <c r="G28" s="13">
        <f>F28-'201607'!F28</f>
        <v>58</v>
      </c>
      <c r="H28" s="29">
        <f>'201607'!H28+F28</f>
        <v>655</v>
      </c>
    </row>
    <row r="29" spans="1:8" ht="34.15" customHeight="1" x14ac:dyDescent="0.15">
      <c r="A29" s="81" t="s">
        <v>30</v>
      </c>
      <c r="B29" s="76"/>
      <c r="C29" s="77"/>
      <c r="D29" s="3">
        <v>871</v>
      </c>
      <c r="E29" s="3">
        <v>484</v>
      </c>
      <c r="F29" s="3">
        <v>259</v>
      </c>
      <c r="G29" s="13">
        <f>F29-'201607'!F29</f>
        <v>35</v>
      </c>
      <c r="H29" s="29">
        <f>'201607'!H29+F29</f>
        <v>847</v>
      </c>
    </row>
    <row r="30" spans="1:8" ht="34.15" customHeight="1" x14ac:dyDescent="0.15">
      <c r="A30" s="81" t="s">
        <v>31</v>
      </c>
      <c r="B30" s="76"/>
      <c r="C30" s="77"/>
      <c r="D30" s="3">
        <v>1042</v>
      </c>
      <c r="E30" s="3">
        <v>488</v>
      </c>
      <c r="F30" s="3">
        <v>424</v>
      </c>
      <c r="G30" s="13">
        <f>F30-'201607'!F30</f>
        <v>341</v>
      </c>
      <c r="H30" s="29">
        <f>'201607'!H30+F30</f>
        <v>745</v>
      </c>
    </row>
    <row r="31" spans="1:8" ht="34.15" customHeight="1" x14ac:dyDescent="0.15">
      <c r="A31" s="81" t="s">
        <v>32</v>
      </c>
      <c r="B31" s="76"/>
      <c r="C31" s="77"/>
      <c r="D31" s="3">
        <v>956</v>
      </c>
      <c r="E31" s="3">
        <v>521</v>
      </c>
      <c r="F31" s="3">
        <v>295</v>
      </c>
      <c r="G31" s="13">
        <f>F31-'201607'!F31</f>
        <v>30</v>
      </c>
      <c r="H31" s="29">
        <f>'201607'!H31+F31</f>
        <v>1113</v>
      </c>
    </row>
    <row r="32" spans="1:8" ht="34.15" customHeight="1" x14ac:dyDescent="0.15">
      <c r="A32" s="81" t="s">
        <v>33</v>
      </c>
      <c r="B32" s="76"/>
      <c r="C32" s="77"/>
      <c r="D32" s="3">
        <v>775</v>
      </c>
      <c r="E32" s="3">
        <v>610</v>
      </c>
      <c r="F32" s="3">
        <v>469</v>
      </c>
      <c r="G32" s="13">
        <f>F32-'201607'!F32</f>
        <v>161</v>
      </c>
      <c r="H32" s="29">
        <f>'201607'!H32+F32</f>
        <v>1313</v>
      </c>
    </row>
    <row r="33" spans="1:8" ht="34.15" customHeight="1" x14ac:dyDescent="0.15">
      <c r="A33" s="81" t="s">
        <v>34</v>
      </c>
      <c r="B33" s="76"/>
      <c r="C33" s="77"/>
      <c r="D33" s="3">
        <v>290</v>
      </c>
      <c r="E33" s="3">
        <v>167</v>
      </c>
      <c r="F33" s="3">
        <v>65</v>
      </c>
      <c r="G33" s="13">
        <f>F33-'201607'!F33</f>
        <v>11</v>
      </c>
      <c r="H33" s="29">
        <f>'201607'!H33+F33</f>
        <v>188</v>
      </c>
    </row>
    <row r="34" spans="1:8" ht="34.15" customHeight="1" x14ac:dyDescent="0.15">
      <c r="A34" s="81" t="s">
        <v>35</v>
      </c>
      <c r="B34" s="76"/>
      <c r="C34" s="77"/>
      <c r="D34" s="3">
        <v>1953</v>
      </c>
      <c r="E34" s="3">
        <v>1286</v>
      </c>
      <c r="F34" s="3">
        <v>486</v>
      </c>
      <c r="G34" s="13">
        <f>F34-'201607'!F34</f>
        <v>95</v>
      </c>
      <c r="H34" s="29">
        <f>'201607'!H34+F34</f>
        <v>1449</v>
      </c>
    </row>
    <row r="35" spans="1:8" ht="34.15" customHeight="1" x14ac:dyDescent="0.15">
      <c r="A35" s="81" t="s">
        <v>36</v>
      </c>
      <c r="B35" s="76"/>
      <c r="C35" s="77"/>
      <c r="D35" s="3">
        <v>1621</v>
      </c>
      <c r="E35" s="3">
        <v>1263</v>
      </c>
      <c r="F35" s="3">
        <v>1019</v>
      </c>
      <c r="G35" s="13">
        <f>F35-'201607'!F35</f>
        <v>397</v>
      </c>
      <c r="H35" s="29">
        <f>'201607'!H35+F35</f>
        <v>2785</v>
      </c>
    </row>
    <row r="36" spans="1:8" ht="34.15" customHeight="1" x14ac:dyDescent="0.15">
      <c r="A36" s="81" t="s">
        <v>37</v>
      </c>
      <c r="B36" s="76"/>
      <c r="C36" s="77"/>
      <c r="D36" s="3">
        <v>516</v>
      </c>
      <c r="E36" s="3">
        <v>183</v>
      </c>
      <c r="F36" s="3">
        <v>77</v>
      </c>
      <c r="G36" s="13">
        <f>F36-'201607'!F36</f>
        <v>24</v>
      </c>
      <c r="H36" s="29">
        <f>'201607'!H36+F36</f>
        <v>247</v>
      </c>
    </row>
    <row r="37" spans="1:8" ht="34.15" customHeight="1" x14ac:dyDescent="0.15">
      <c r="A37" s="81" t="s">
        <v>38</v>
      </c>
      <c r="B37" s="76"/>
      <c r="C37" s="77"/>
      <c r="D37" s="3">
        <v>531</v>
      </c>
      <c r="E37" s="3">
        <v>193</v>
      </c>
      <c r="F37" s="3">
        <v>91</v>
      </c>
      <c r="G37" s="13">
        <f>F37-'201607'!F37</f>
        <v>-2</v>
      </c>
      <c r="H37" s="29">
        <f>'201607'!H37+F37</f>
        <v>284</v>
      </c>
    </row>
    <row r="38" spans="1:8" ht="34.15" customHeight="1" x14ac:dyDescent="0.15">
      <c r="A38" s="81" t="s">
        <v>39</v>
      </c>
      <c r="B38" s="76"/>
      <c r="C38" s="77"/>
      <c r="D38" s="3">
        <v>2055</v>
      </c>
      <c r="E38" s="3">
        <v>834</v>
      </c>
      <c r="F38" s="3">
        <v>131</v>
      </c>
      <c r="G38" s="13">
        <f>F38-'201607'!F38</f>
        <v>-30</v>
      </c>
      <c r="H38" s="29">
        <f>'201607'!H38+F38</f>
        <v>552</v>
      </c>
    </row>
    <row r="39" spans="1:8" ht="34.15" customHeight="1" x14ac:dyDescent="0.15">
      <c r="A39" s="81" t="s">
        <v>40</v>
      </c>
      <c r="B39" s="76"/>
      <c r="C39" s="77"/>
      <c r="D39" s="3">
        <v>2741</v>
      </c>
      <c r="E39" s="3">
        <v>873</v>
      </c>
      <c r="F39" s="3">
        <v>158</v>
      </c>
      <c r="G39" s="13">
        <f>F39-'201607'!F39</f>
        <v>5</v>
      </c>
      <c r="H39" s="29">
        <f>'201607'!H39+F39</f>
        <v>609</v>
      </c>
    </row>
    <row r="40" spans="1:8" ht="34.15" customHeight="1" x14ac:dyDescent="0.15">
      <c r="A40" s="81" t="s">
        <v>41</v>
      </c>
      <c r="B40" s="76"/>
      <c r="C40" s="77"/>
      <c r="D40" s="3">
        <v>1559</v>
      </c>
      <c r="E40" s="3">
        <v>588</v>
      </c>
      <c r="F40" s="3">
        <v>99</v>
      </c>
      <c r="G40" s="13">
        <f>F40-'201607'!F40</f>
        <v>-5</v>
      </c>
      <c r="H40" s="29">
        <f>'201607'!H40+F40</f>
        <v>383</v>
      </c>
    </row>
    <row r="41" spans="1:8" ht="34.15" customHeight="1" x14ac:dyDescent="0.15">
      <c r="A41" s="78" t="s">
        <v>42</v>
      </c>
      <c r="B41" s="79"/>
      <c r="C41" s="80"/>
      <c r="D41" s="16">
        <v>213</v>
      </c>
      <c r="E41" s="16">
        <v>148</v>
      </c>
      <c r="F41" s="16">
        <v>84</v>
      </c>
      <c r="G41" s="13">
        <f>F41-'201607'!F41</f>
        <v>7</v>
      </c>
      <c r="H41" s="29">
        <f>'201607'!H41+F41</f>
        <v>299</v>
      </c>
    </row>
    <row r="42" spans="1:8" ht="34.15" customHeight="1" x14ac:dyDescent="0.15">
      <c r="A42" s="78" t="s">
        <v>48</v>
      </c>
      <c r="B42" s="79"/>
      <c r="C42" s="80"/>
      <c r="D42" s="16">
        <v>1726</v>
      </c>
      <c r="E42" s="16">
        <v>1282</v>
      </c>
      <c r="F42" s="16">
        <v>444</v>
      </c>
      <c r="G42" s="13">
        <f>F42-'201607'!F42</f>
        <v>31</v>
      </c>
      <c r="H42" s="29">
        <f>'201607'!H42+F42</f>
        <v>1529</v>
      </c>
    </row>
    <row r="43" spans="1:8" ht="34.15" customHeight="1" x14ac:dyDescent="0.15">
      <c r="A43" s="81" t="s">
        <v>50</v>
      </c>
      <c r="B43" s="76"/>
      <c r="C43" s="77"/>
      <c r="D43" s="3">
        <v>1374</v>
      </c>
      <c r="E43" s="3">
        <v>410</v>
      </c>
      <c r="F43" s="3">
        <v>78</v>
      </c>
      <c r="G43" s="13">
        <f>F43-'201607'!F43</f>
        <v>4</v>
      </c>
      <c r="H43" s="29">
        <f>'201607'!H43+F43</f>
        <v>224</v>
      </c>
    </row>
    <row r="44" spans="1:8" ht="34.15" customHeight="1" x14ac:dyDescent="0.15">
      <c r="A44" s="78" t="s">
        <v>51</v>
      </c>
      <c r="B44" s="79"/>
      <c r="C44" s="80"/>
      <c r="D44" s="16">
        <v>1321</v>
      </c>
      <c r="E44" s="16">
        <v>477</v>
      </c>
      <c r="F44" s="16">
        <v>114</v>
      </c>
      <c r="G44" s="13">
        <f>F44-'201607'!F44</f>
        <v>-22</v>
      </c>
      <c r="H44" s="29">
        <f>'201607'!H44+F44</f>
        <v>427</v>
      </c>
    </row>
    <row r="45" spans="1:8" ht="34.15" customHeight="1" thickBot="1" x14ac:dyDescent="0.2">
      <c r="A45" s="103" t="s">
        <v>52</v>
      </c>
      <c r="B45" s="104"/>
      <c r="C45" s="105"/>
      <c r="D45" s="10">
        <v>1114</v>
      </c>
      <c r="E45" s="10">
        <v>875</v>
      </c>
      <c r="F45" s="10">
        <v>642</v>
      </c>
      <c r="G45" s="13">
        <f>F45-'201607'!F45</f>
        <v>264</v>
      </c>
      <c r="H45" s="29">
        <f>'201607'!H45+F45</f>
        <v>1679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64880</v>
      </c>
      <c r="E46" s="7">
        <f t="shared" ref="E46" si="0">SUM(E4:E45)</f>
        <v>34501</v>
      </c>
      <c r="F46" s="7">
        <f>SUM(F4:F45)</f>
        <v>14886</v>
      </c>
      <c r="G46" s="8">
        <f>F46-'201607'!F46</f>
        <v>3813</v>
      </c>
      <c r="H46" s="28">
        <f>'201607'!H46+F46</f>
        <v>43485</v>
      </c>
    </row>
    <row r="47" spans="1:8" ht="30.75" customHeight="1" x14ac:dyDescent="0.15">
      <c r="A47" s="73"/>
      <c r="B47" s="74"/>
      <c r="C47" s="74"/>
      <c r="D47" s="74"/>
      <c r="E47" s="74"/>
      <c r="F47" s="74"/>
    </row>
    <row r="48" spans="1:8" ht="30.75" customHeight="1" x14ac:dyDescent="0.15"/>
  </sheetData>
  <mergeCells count="47">
    <mergeCell ref="A1:H1"/>
    <mergeCell ref="A2:H2"/>
    <mergeCell ref="A43:C43"/>
    <mergeCell ref="A44:C44"/>
    <mergeCell ref="B4:B5"/>
    <mergeCell ref="A4:A9"/>
    <mergeCell ref="A3:C3"/>
    <mergeCell ref="B6:C6"/>
    <mergeCell ref="B7:C7"/>
    <mergeCell ref="B8:C8"/>
    <mergeCell ref="A20:C20"/>
    <mergeCell ref="A21:C21"/>
    <mergeCell ref="A22:C22"/>
    <mergeCell ref="A15:C15"/>
    <mergeCell ref="A16:C16"/>
    <mergeCell ref="A17:C17"/>
    <mergeCell ref="A19:C19"/>
    <mergeCell ref="A18:C18"/>
    <mergeCell ref="B9:C9"/>
    <mergeCell ref="A23:C23"/>
    <mergeCell ref="A24:C24"/>
    <mergeCell ref="A10:C10"/>
    <mergeCell ref="A11:C11"/>
    <mergeCell ref="A12:C12"/>
    <mergeCell ref="A13:C13"/>
    <mergeCell ref="A14:C1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6:C46"/>
    <mergeCell ref="A47:F47"/>
    <mergeCell ref="A38:C38"/>
    <mergeCell ref="A39:C39"/>
    <mergeCell ref="A40:C40"/>
    <mergeCell ref="A41:C41"/>
    <mergeCell ref="A42:C42"/>
    <mergeCell ref="A45:C4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3" workbookViewId="0">
      <selection activeCell="J3" sqref="J3:J4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58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35" t="s">
        <v>3</v>
      </c>
      <c r="D4" s="12">
        <v>3309</v>
      </c>
      <c r="E4" s="12">
        <v>1594</v>
      </c>
      <c r="F4" s="12">
        <v>308</v>
      </c>
      <c r="G4" s="13">
        <f>F4-'201608'!F4</f>
        <v>-68</v>
      </c>
      <c r="H4" s="29">
        <f>'201608'!H4+F4</f>
        <v>1226</v>
      </c>
      <c r="J4" s="64" t="s">
        <v>67</v>
      </c>
    </row>
    <row r="5" spans="1:10" ht="34.15" customHeight="1" x14ac:dyDescent="0.15">
      <c r="A5" s="98"/>
      <c r="B5" s="72"/>
      <c r="C5" s="34" t="s">
        <v>4</v>
      </c>
      <c r="D5" s="3">
        <v>4794</v>
      </c>
      <c r="E5" s="3">
        <v>2839</v>
      </c>
      <c r="F5" s="3">
        <v>984</v>
      </c>
      <c r="G5" s="13">
        <f>F5-'201608'!F5</f>
        <v>-228</v>
      </c>
      <c r="H5" s="29">
        <f>'201608'!H5+F5</f>
        <v>3660</v>
      </c>
      <c r="J5" s="62"/>
    </row>
    <row r="6" spans="1:10" ht="34.15" customHeight="1" x14ac:dyDescent="0.15">
      <c r="A6" s="98"/>
      <c r="B6" s="72" t="s">
        <v>7</v>
      </c>
      <c r="C6" s="72"/>
      <c r="D6" s="3">
        <v>2709</v>
      </c>
      <c r="E6" s="3">
        <v>1243</v>
      </c>
      <c r="F6" s="3">
        <v>304</v>
      </c>
      <c r="G6" s="13">
        <f>F6-'201608'!F6</f>
        <v>-36</v>
      </c>
      <c r="H6" s="29">
        <f>'201608'!H6+F6</f>
        <v>1470</v>
      </c>
      <c r="J6" s="62"/>
    </row>
    <row r="7" spans="1:10" ht="34.15" customHeight="1" x14ac:dyDescent="0.15">
      <c r="A7" s="98"/>
      <c r="B7" s="72" t="s">
        <v>5</v>
      </c>
      <c r="C7" s="72"/>
      <c r="D7" s="3">
        <v>3728</v>
      </c>
      <c r="E7" s="3">
        <v>1452</v>
      </c>
      <c r="F7" s="3">
        <v>464</v>
      </c>
      <c r="G7" s="13">
        <f>F7-'201608'!F7</f>
        <v>-116</v>
      </c>
      <c r="H7" s="29">
        <f>'201608'!H7+F7</f>
        <v>2657</v>
      </c>
    </row>
    <row r="8" spans="1:10" ht="34.15" customHeight="1" x14ac:dyDescent="0.15">
      <c r="A8" s="98"/>
      <c r="B8" s="72" t="s">
        <v>6</v>
      </c>
      <c r="C8" s="72"/>
      <c r="D8" s="3">
        <v>1233</v>
      </c>
      <c r="E8" s="3">
        <v>675</v>
      </c>
      <c r="F8" s="3">
        <v>209</v>
      </c>
      <c r="G8" s="13">
        <f>F8-'201608'!F8</f>
        <v>-59</v>
      </c>
      <c r="H8" s="29">
        <f>'201608'!H8+F8</f>
        <v>833</v>
      </c>
    </row>
    <row r="9" spans="1:10" ht="34.15" customHeight="1" x14ac:dyDescent="0.15">
      <c r="A9" s="98"/>
      <c r="B9" s="72" t="s">
        <v>17</v>
      </c>
      <c r="C9" s="72"/>
      <c r="D9" s="3">
        <v>881</v>
      </c>
      <c r="E9" s="3">
        <v>504</v>
      </c>
      <c r="F9" s="3">
        <v>185</v>
      </c>
      <c r="G9" s="13">
        <f>F9-'201608'!F9</f>
        <v>-13</v>
      </c>
      <c r="H9" s="29">
        <f>'201608'!H9+F9</f>
        <v>746</v>
      </c>
    </row>
    <row r="10" spans="1:10" ht="34.15" customHeight="1" x14ac:dyDescent="0.15">
      <c r="A10" s="98" t="s">
        <v>8</v>
      </c>
      <c r="B10" s="71"/>
      <c r="C10" s="71"/>
      <c r="D10" s="3">
        <v>1813</v>
      </c>
      <c r="E10" s="3">
        <v>1067</v>
      </c>
      <c r="F10" s="3">
        <v>373</v>
      </c>
      <c r="G10" s="13">
        <f>F10-'201608'!F10</f>
        <v>-34</v>
      </c>
      <c r="H10" s="29">
        <f>'201608'!H10+F10</f>
        <v>1157</v>
      </c>
    </row>
    <row r="11" spans="1:10" ht="34.15" customHeight="1" x14ac:dyDescent="0.15">
      <c r="A11" s="98" t="s">
        <v>9</v>
      </c>
      <c r="B11" s="71"/>
      <c r="C11" s="71"/>
      <c r="D11" s="3">
        <v>515</v>
      </c>
      <c r="E11" s="3">
        <v>322</v>
      </c>
      <c r="F11" s="3">
        <v>157</v>
      </c>
      <c r="G11" s="13">
        <f>F11-'201608'!F11</f>
        <v>1</v>
      </c>
      <c r="H11" s="29">
        <f>'201608'!H11+F11</f>
        <v>719</v>
      </c>
    </row>
    <row r="12" spans="1:10" ht="34.15" customHeight="1" x14ac:dyDescent="0.15">
      <c r="A12" s="98" t="s">
        <v>10</v>
      </c>
      <c r="B12" s="71"/>
      <c r="C12" s="71"/>
      <c r="D12" s="3">
        <v>1126</v>
      </c>
      <c r="E12" s="3">
        <v>422</v>
      </c>
      <c r="F12" s="3">
        <v>230</v>
      </c>
      <c r="G12" s="13">
        <f>F12-'201608'!F12</f>
        <v>55</v>
      </c>
      <c r="H12" s="29">
        <f>'201608'!H12+F12</f>
        <v>575</v>
      </c>
    </row>
    <row r="13" spans="1:10" ht="34.15" customHeight="1" x14ac:dyDescent="0.15">
      <c r="A13" s="98" t="s">
        <v>11</v>
      </c>
      <c r="B13" s="71"/>
      <c r="C13" s="71"/>
      <c r="D13" s="3">
        <v>1007</v>
      </c>
      <c r="E13" s="3">
        <v>792</v>
      </c>
      <c r="F13" s="3">
        <v>426</v>
      </c>
      <c r="G13" s="13">
        <f>F13-'201608'!F13</f>
        <v>-84</v>
      </c>
      <c r="H13" s="29">
        <f>'201608'!H13+F13</f>
        <v>1908</v>
      </c>
    </row>
    <row r="14" spans="1:10" ht="34.15" customHeight="1" x14ac:dyDescent="0.15">
      <c r="A14" s="98" t="s">
        <v>12</v>
      </c>
      <c r="B14" s="71"/>
      <c r="C14" s="71"/>
      <c r="D14" s="3">
        <v>368</v>
      </c>
      <c r="E14" s="3">
        <v>167</v>
      </c>
      <c r="F14" s="3">
        <v>78</v>
      </c>
      <c r="G14" s="13">
        <f>F14-'201608'!F14</f>
        <v>-42</v>
      </c>
      <c r="H14" s="29">
        <f>'201608'!H14+F14</f>
        <v>445</v>
      </c>
    </row>
    <row r="15" spans="1:10" ht="34.15" customHeight="1" x14ac:dyDescent="0.15">
      <c r="A15" s="98" t="s">
        <v>13</v>
      </c>
      <c r="B15" s="71"/>
      <c r="C15" s="71"/>
      <c r="D15" s="3">
        <v>1319</v>
      </c>
      <c r="E15" s="3">
        <v>395</v>
      </c>
      <c r="F15" s="3">
        <v>104</v>
      </c>
      <c r="G15" s="13">
        <f>F15-'201608'!F15</f>
        <v>-46</v>
      </c>
      <c r="H15" s="29">
        <f>'201608'!H15+F15</f>
        <v>559</v>
      </c>
    </row>
    <row r="16" spans="1:10" ht="34.15" customHeight="1" x14ac:dyDescent="0.15">
      <c r="A16" s="98" t="s">
        <v>14</v>
      </c>
      <c r="B16" s="71"/>
      <c r="C16" s="71"/>
      <c r="D16" s="3">
        <v>3250</v>
      </c>
      <c r="E16" s="3">
        <v>2097</v>
      </c>
      <c r="F16" s="3">
        <v>560</v>
      </c>
      <c r="G16" s="13">
        <f>F16-'201608'!F16</f>
        <v>-207</v>
      </c>
      <c r="H16" s="29">
        <f>'201608'!H16+F16</f>
        <v>2875</v>
      </c>
    </row>
    <row r="17" spans="1:8" ht="34.15" customHeight="1" x14ac:dyDescent="0.15">
      <c r="A17" s="98" t="s">
        <v>15</v>
      </c>
      <c r="B17" s="71"/>
      <c r="C17" s="71"/>
      <c r="D17" s="3">
        <v>1312</v>
      </c>
      <c r="E17" s="3">
        <v>442</v>
      </c>
      <c r="F17" s="3">
        <v>94</v>
      </c>
      <c r="G17" s="13">
        <f>F17-'201608'!F17</f>
        <v>-5</v>
      </c>
      <c r="H17" s="29">
        <f>'201608'!H17+F17</f>
        <v>382</v>
      </c>
    </row>
    <row r="18" spans="1:8" ht="34.15" customHeight="1" x14ac:dyDescent="0.15">
      <c r="A18" s="101" t="s">
        <v>19</v>
      </c>
      <c r="B18" s="86"/>
      <c r="C18" s="87"/>
      <c r="D18" s="3">
        <v>209</v>
      </c>
      <c r="E18" s="3">
        <v>145</v>
      </c>
      <c r="F18" s="3">
        <v>128</v>
      </c>
      <c r="G18" s="13">
        <f>F18-'201608'!F18</f>
        <v>128</v>
      </c>
      <c r="H18" s="29">
        <f>'201608'!H18+F18</f>
        <v>174</v>
      </c>
    </row>
    <row r="19" spans="1:8" ht="34.15" customHeight="1" x14ac:dyDescent="0.15">
      <c r="A19" s="81" t="s">
        <v>20</v>
      </c>
      <c r="B19" s="76"/>
      <c r="C19" s="77"/>
      <c r="D19" s="3">
        <v>1364</v>
      </c>
      <c r="E19" s="3">
        <v>746</v>
      </c>
      <c r="F19" s="3">
        <v>280</v>
      </c>
      <c r="G19" s="13">
        <f>F19-'201608'!F19</f>
        <v>-19</v>
      </c>
      <c r="H19" s="29">
        <f>'201608'!H19+F19</f>
        <v>1362</v>
      </c>
    </row>
    <row r="20" spans="1:8" ht="34.15" customHeight="1" x14ac:dyDescent="0.15">
      <c r="A20" s="81" t="s">
        <v>21</v>
      </c>
      <c r="B20" s="76"/>
      <c r="C20" s="77"/>
      <c r="D20" s="3">
        <v>3797</v>
      </c>
      <c r="E20" s="3">
        <v>1922</v>
      </c>
      <c r="F20" s="3">
        <v>948</v>
      </c>
      <c r="G20" s="13">
        <f>F20-'201608'!F20</f>
        <v>-191</v>
      </c>
      <c r="H20" s="29">
        <f>'201608'!H20+F20</f>
        <v>4612</v>
      </c>
    </row>
    <row r="21" spans="1:8" ht="34.15" customHeight="1" x14ac:dyDescent="0.15">
      <c r="A21" s="81" t="s">
        <v>22</v>
      </c>
      <c r="B21" s="76"/>
      <c r="C21" s="77"/>
      <c r="D21" s="3">
        <v>1271</v>
      </c>
      <c r="E21" s="3">
        <v>622</v>
      </c>
      <c r="F21" s="3">
        <v>320</v>
      </c>
      <c r="G21" s="13">
        <f>F21-'201608'!F21</f>
        <v>-58</v>
      </c>
      <c r="H21" s="29">
        <f>'201608'!H21+F21</f>
        <v>1654</v>
      </c>
    </row>
    <row r="22" spans="1:8" ht="34.15" customHeight="1" x14ac:dyDescent="0.15">
      <c r="A22" s="81" t="s">
        <v>23</v>
      </c>
      <c r="B22" s="76"/>
      <c r="C22" s="77"/>
      <c r="D22" s="3">
        <v>2690</v>
      </c>
      <c r="E22" s="3">
        <v>1412</v>
      </c>
      <c r="F22" s="3">
        <v>359</v>
      </c>
      <c r="G22" s="13">
        <f>F22-'201608'!F22</f>
        <v>11</v>
      </c>
      <c r="H22" s="29">
        <f>'201608'!H22+F22</f>
        <v>2101</v>
      </c>
    </row>
    <row r="23" spans="1:8" ht="34.15" customHeight="1" x14ac:dyDescent="0.15">
      <c r="A23" s="81" t="s">
        <v>24</v>
      </c>
      <c r="B23" s="76"/>
      <c r="C23" s="77"/>
      <c r="D23" s="3">
        <v>1</v>
      </c>
      <c r="E23" s="3">
        <v>1</v>
      </c>
      <c r="F23" s="3">
        <v>1</v>
      </c>
      <c r="G23" s="13">
        <f>F23-'201608'!F23</f>
        <v>-208</v>
      </c>
      <c r="H23" s="29">
        <f>'201608'!H23+F23</f>
        <v>570</v>
      </c>
    </row>
    <row r="24" spans="1:8" ht="34.15" customHeight="1" x14ac:dyDescent="0.15">
      <c r="A24" s="81" t="s">
        <v>25</v>
      </c>
      <c r="B24" s="76"/>
      <c r="C24" s="77"/>
      <c r="D24" s="3">
        <v>321</v>
      </c>
      <c r="E24" s="3">
        <v>182</v>
      </c>
      <c r="F24" s="3">
        <v>118</v>
      </c>
      <c r="G24" s="13">
        <f>F24-'201608'!F24</f>
        <v>29</v>
      </c>
      <c r="H24" s="29">
        <f>'201608'!H24+F24</f>
        <v>442</v>
      </c>
    </row>
    <row r="25" spans="1:8" ht="34.15" customHeight="1" x14ac:dyDescent="0.15">
      <c r="A25" s="81" t="s">
        <v>26</v>
      </c>
      <c r="B25" s="76"/>
      <c r="C25" s="77"/>
      <c r="D25" s="3">
        <v>1786</v>
      </c>
      <c r="E25" s="3">
        <v>1278</v>
      </c>
      <c r="F25" s="3">
        <v>1027</v>
      </c>
      <c r="G25" s="13">
        <f>F25-'201608'!F25</f>
        <v>-758</v>
      </c>
      <c r="H25" s="29">
        <f>'201608'!H25+F25</f>
        <v>5241</v>
      </c>
    </row>
    <row r="26" spans="1:8" ht="34.15" customHeight="1" x14ac:dyDescent="0.15">
      <c r="A26" s="81" t="s">
        <v>27</v>
      </c>
      <c r="B26" s="76"/>
      <c r="C26" s="77"/>
      <c r="D26" s="3">
        <v>137</v>
      </c>
      <c r="E26" s="3">
        <v>113</v>
      </c>
      <c r="F26" s="3">
        <v>66</v>
      </c>
      <c r="G26" s="13">
        <f>F26-'201608'!F26</f>
        <v>-26</v>
      </c>
      <c r="H26" s="29">
        <f>'201608'!H26+F26</f>
        <v>410</v>
      </c>
    </row>
    <row r="27" spans="1:8" ht="34.15" customHeight="1" x14ac:dyDescent="0.15">
      <c r="A27" s="81" t="s">
        <v>28</v>
      </c>
      <c r="B27" s="76"/>
      <c r="C27" s="77"/>
      <c r="D27" s="3">
        <v>154</v>
      </c>
      <c r="E27" s="3">
        <v>59</v>
      </c>
      <c r="F27" s="3">
        <v>25</v>
      </c>
      <c r="G27" s="13">
        <f>F27-'201608'!F27</f>
        <v>-1</v>
      </c>
      <c r="H27" s="29">
        <f>'201608'!H27+F27</f>
        <v>127</v>
      </c>
    </row>
    <row r="28" spans="1:8" ht="34.15" customHeight="1" x14ac:dyDescent="0.15">
      <c r="A28" s="81" t="s">
        <v>29</v>
      </c>
      <c r="B28" s="76"/>
      <c r="C28" s="77"/>
      <c r="D28" s="3">
        <v>458</v>
      </c>
      <c r="E28" s="3">
        <v>330</v>
      </c>
      <c r="F28" s="3">
        <v>152</v>
      </c>
      <c r="G28" s="13">
        <f>F28-'201608'!F28</f>
        <v>-76</v>
      </c>
      <c r="H28" s="29">
        <f>'201608'!H28+F28</f>
        <v>807</v>
      </c>
    </row>
    <row r="29" spans="1:8" ht="34.15" customHeight="1" x14ac:dyDescent="0.15">
      <c r="A29" s="81" t="s">
        <v>30</v>
      </c>
      <c r="B29" s="76"/>
      <c r="C29" s="77"/>
      <c r="D29" s="3">
        <v>531</v>
      </c>
      <c r="E29" s="3">
        <v>322</v>
      </c>
      <c r="F29" s="3">
        <v>186</v>
      </c>
      <c r="G29" s="13">
        <f>F29-'201608'!F29</f>
        <v>-73</v>
      </c>
      <c r="H29" s="29">
        <f>'201608'!H29+F29</f>
        <v>1033</v>
      </c>
    </row>
    <row r="30" spans="1:8" ht="34.15" customHeight="1" x14ac:dyDescent="0.15">
      <c r="A30" s="81" t="s">
        <v>31</v>
      </c>
      <c r="B30" s="76"/>
      <c r="C30" s="77"/>
      <c r="D30" s="3">
        <v>159</v>
      </c>
      <c r="E30" s="3">
        <v>109</v>
      </c>
      <c r="F30" s="3">
        <v>82</v>
      </c>
      <c r="G30" s="13">
        <f>F30-'201608'!F30</f>
        <v>-342</v>
      </c>
      <c r="H30" s="29">
        <f>'201608'!H30+F30</f>
        <v>827</v>
      </c>
    </row>
    <row r="31" spans="1:8" ht="34.15" customHeight="1" x14ac:dyDescent="0.15">
      <c r="A31" s="81" t="s">
        <v>32</v>
      </c>
      <c r="B31" s="76"/>
      <c r="C31" s="77"/>
      <c r="D31" s="3">
        <v>743</v>
      </c>
      <c r="E31" s="3">
        <v>478</v>
      </c>
      <c r="F31" s="3">
        <v>249</v>
      </c>
      <c r="G31" s="13">
        <f>F31-'201608'!F31</f>
        <v>-46</v>
      </c>
      <c r="H31" s="29">
        <f>'201608'!H31+F31</f>
        <v>1362</v>
      </c>
    </row>
    <row r="32" spans="1:8" ht="34.15" customHeight="1" x14ac:dyDescent="0.15">
      <c r="A32" s="81" t="s">
        <v>33</v>
      </c>
      <c r="B32" s="76"/>
      <c r="C32" s="77"/>
      <c r="D32" s="3">
        <v>532</v>
      </c>
      <c r="E32" s="3">
        <v>376</v>
      </c>
      <c r="F32" s="3">
        <v>260</v>
      </c>
      <c r="G32" s="13">
        <f>F32-'201608'!F32</f>
        <v>-209</v>
      </c>
      <c r="H32" s="29">
        <f>'201608'!H32+F32</f>
        <v>1573</v>
      </c>
    </row>
    <row r="33" spans="1:8" ht="34.15" customHeight="1" x14ac:dyDescent="0.15">
      <c r="A33" s="81" t="s">
        <v>34</v>
      </c>
      <c r="B33" s="76"/>
      <c r="C33" s="77"/>
      <c r="D33" s="3">
        <v>384</v>
      </c>
      <c r="E33" s="3">
        <v>185</v>
      </c>
      <c r="F33" s="3">
        <v>76</v>
      </c>
      <c r="G33" s="13">
        <f>F33-'201608'!F33</f>
        <v>11</v>
      </c>
      <c r="H33" s="29">
        <f>'201608'!H33+F33</f>
        <v>264</v>
      </c>
    </row>
    <row r="34" spans="1:8" ht="34.15" customHeight="1" x14ac:dyDescent="0.15">
      <c r="A34" s="81" t="s">
        <v>35</v>
      </c>
      <c r="B34" s="76"/>
      <c r="C34" s="77"/>
      <c r="D34" s="3">
        <v>2075</v>
      </c>
      <c r="E34" s="3">
        <v>1452</v>
      </c>
      <c r="F34" s="3">
        <v>415</v>
      </c>
      <c r="G34" s="13">
        <f>F34-'201608'!F34</f>
        <v>-71</v>
      </c>
      <c r="H34" s="29">
        <f>'201608'!H34+F34</f>
        <v>1864</v>
      </c>
    </row>
    <row r="35" spans="1:8" ht="34.15" customHeight="1" x14ac:dyDescent="0.15">
      <c r="A35" s="81" t="s">
        <v>36</v>
      </c>
      <c r="B35" s="76"/>
      <c r="C35" s="77"/>
      <c r="D35" s="3">
        <v>1178</v>
      </c>
      <c r="E35" s="3">
        <v>879</v>
      </c>
      <c r="F35" s="3">
        <v>676</v>
      </c>
      <c r="G35" s="13">
        <f>F35-'201608'!F35</f>
        <v>-343</v>
      </c>
      <c r="H35" s="29">
        <f>'201608'!H35+F35</f>
        <v>3461</v>
      </c>
    </row>
    <row r="36" spans="1:8" ht="34.15" customHeight="1" x14ac:dyDescent="0.15">
      <c r="A36" s="81" t="s">
        <v>37</v>
      </c>
      <c r="B36" s="76"/>
      <c r="C36" s="77"/>
      <c r="D36" s="3">
        <v>412</v>
      </c>
      <c r="E36" s="3">
        <v>136</v>
      </c>
      <c r="F36" s="3">
        <v>54</v>
      </c>
      <c r="G36" s="13">
        <f>F36-'201608'!F36</f>
        <v>-23</v>
      </c>
      <c r="H36" s="29">
        <f>'201608'!H36+F36</f>
        <v>301</v>
      </c>
    </row>
    <row r="37" spans="1:8" ht="34.15" customHeight="1" x14ac:dyDescent="0.15">
      <c r="A37" s="81" t="s">
        <v>38</v>
      </c>
      <c r="B37" s="76"/>
      <c r="C37" s="77"/>
      <c r="D37" s="3">
        <v>611</v>
      </c>
      <c r="E37" s="3">
        <v>223</v>
      </c>
      <c r="F37" s="3">
        <v>127</v>
      </c>
      <c r="G37" s="13">
        <f>F37-'201608'!F37</f>
        <v>36</v>
      </c>
      <c r="H37" s="29">
        <f>'201608'!H37+F37</f>
        <v>411</v>
      </c>
    </row>
    <row r="38" spans="1:8" ht="34.15" customHeight="1" x14ac:dyDescent="0.15">
      <c r="A38" s="81" t="s">
        <v>39</v>
      </c>
      <c r="B38" s="76"/>
      <c r="C38" s="77"/>
      <c r="D38" s="3">
        <v>1956</v>
      </c>
      <c r="E38" s="3">
        <v>728</v>
      </c>
      <c r="F38" s="3">
        <v>118</v>
      </c>
      <c r="G38" s="13">
        <f>F38-'201608'!F38</f>
        <v>-13</v>
      </c>
      <c r="H38" s="29">
        <f>'201608'!H38+F38</f>
        <v>670</v>
      </c>
    </row>
    <row r="39" spans="1:8" ht="34.15" customHeight="1" x14ac:dyDescent="0.15">
      <c r="A39" s="81" t="s">
        <v>40</v>
      </c>
      <c r="B39" s="76"/>
      <c r="C39" s="77"/>
      <c r="D39" s="3">
        <v>2795</v>
      </c>
      <c r="E39" s="3">
        <v>850</v>
      </c>
      <c r="F39" s="3">
        <v>140</v>
      </c>
      <c r="G39" s="13">
        <f>F39-'201608'!F39</f>
        <v>-18</v>
      </c>
      <c r="H39" s="29">
        <f>'201608'!H39+F39</f>
        <v>749</v>
      </c>
    </row>
    <row r="40" spans="1:8" ht="34.15" customHeight="1" x14ac:dyDescent="0.15">
      <c r="A40" s="81" t="s">
        <v>41</v>
      </c>
      <c r="B40" s="76"/>
      <c r="C40" s="77"/>
      <c r="D40" s="3">
        <v>1578</v>
      </c>
      <c r="E40" s="3">
        <v>590</v>
      </c>
      <c r="F40" s="3">
        <v>81</v>
      </c>
      <c r="G40" s="13">
        <f>F40-'201608'!F40</f>
        <v>-18</v>
      </c>
      <c r="H40" s="29">
        <f>'201608'!H40+F40</f>
        <v>464</v>
      </c>
    </row>
    <row r="41" spans="1:8" ht="34.15" customHeight="1" x14ac:dyDescent="0.15">
      <c r="A41" s="78" t="s">
        <v>42</v>
      </c>
      <c r="B41" s="79"/>
      <c r="C41" s="80"/>
      <c r="D41" s="16">
        <v>143</v>
      </c>
      <c r="E41" s="16">
        <v>120</v>
      </c>
      <c r="F41" s="16">
        <v>68</v>
      </c>
      <c r="G41" s="13">
        <f>F41-'201608'!F41</f>
        <v>-16</v>
      </c>
      <c r="H41" s="29">
        <f>'201608'!H41+F41</f>
        <v>367</v>
      </c>
    </row>
    <row r="42" spans="1:8" ht="34.15" customHeight="1" x14ac:dyDescent="0.15">
      <c r="A42" s="78" t="s">
        <v>48</v>
      </c>
      <c r="B42" s="79"/>
      <c r="C42" s="80"/>
      <c r="D42" s="16">
        <v>2501</v>
      </c>
      <c r="E42" s="16">
        <v>1678</v>
      </c>
      <c r="F42" s="16">
        <v>531</v>
      </c>
      <c r="G42" s="36">
        <f>F42-'201608'!F42</f>
        <v>87</v>
      </c>
      <c r="H42" s="29">
        <f>'201608'!H42+F42</f>
        <v>2060</v>
      </c>
    </row>
    <row r="43" spans="1:8" ht="34.15" customHeight="1" x14ac:dyDescent="0.15">
      <c r="A43" s="81" t="s">
        <v>50</v>
      </c>
      <c r="B43" s="76"/>
      <c r="C43" s="77"/>
      <c r="D43" s="3">
        <v>1219</v>
      </c>
      <c r="E43" s="3">
        <v>364</v>
      </c>
      <c r="F43" s="3">
        <v>75</v>
      </c>
      <c r="G43" s="9">
        <f>F43-'201608'!F43</f>
        <v>-3</v>
      </c>
      <c r="H43" s="29">
        <f>'201608'!H43+F43</f>
        <v>299</v>
      </c>
    </row>
    <row r="44" spans="1:8" ht="34.15" customHeight="1" x14ac:dyDescent="0.15">
      <c r="A44" s="78" t="s">
        <v>51</v>
      </c>
      <c r="B44" s="79"/>
      <c r="C44" s="80"/>
      <c r="D44" s="16">
        <v>1373</v>
      </c>
      <c r="E44" s="16">
        <v>498</v>
      </c>
      <c r="F44" s="16">
        <v>131</v>
      </c>
      <c r="G44" s="17">
        <f>F44-'201608'!F44</f>
        <v>17</v>
      </c>
      <c r="H44" s="29">
        <f>'201608'!H44+F44</f>
        <v>558</v>
      </c>
    </row>
    <row r="45" spans="1:8" ht="34.15" customHeight="1" thickBot="1" x14ac:dyDescent="0.2">
      <c r="A45" s="103" t="s">
        <v>52</v>
      </c>
      <c r="B45" s="104"/>
      <c r="C45" s="105"/>
      <c r="D45" s="10">
        <v>900</v>
      </c>
      <c r="E45" s="10">
        <v>651</v>
      </c>
      <c r="F45" s="10">
        <v>409</v>
      </c>
      <c r="G45" s="37">
        <f>F45-'201608'!F45</f>
        <v>-233</v>
      </c>
      <c r="H45" s="29">
        <f>'201608'!H45+F45</f>
        <v>2088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58642</v>
      </c>
      <c r="E46" s="7">
        <f t="shared" ref="E46:F46" si="0">SUM(E4:E45)</f>
        <v>30460</v>
      </c>
      <c r="F46" s="7">
        <f t="shared" si="0"/>
        <v>11578</v>
      </c>
      <c r="G46" s="8">
        <f>F46-'201608'!F46</f>
        <v>-3308</v>
      </c>
      <c r="H46" s="38">
        <f>'201608'!H46+F46</f>
        <v>55063</v>
      </c>
    </row>
    <row r="47" spans="1:8" ht="30.75" customHeight="1" x14ac:dyDescent="0.15">
      <c r="A47" s="106" t="s">
        <v>60</v>
      </c>
      <c r="B47" s="107"/>
      <c r="C47" s="107"/>
      <c r="D47" s="107"/>
      <c r="E47" s="107"/>
      <c r="F47" s="107"/>
      <c r="G47" s="107"/>
      <c r="H47" s="107"/>
    </row>
    <row r="48" spans="1:8" ht="30.75" customHeight="1" x14ac:dyDescent="0.15"/>
  </sheetData>
  <mergeCells count="47">
    <mergeCell ref="A47:H47"/>
    <mergeCell ref="A33:C33"/>
    <mergeCell ref="A34:C34"/>
    <mergeCell ref="A35:C35"/>
    <mergeCell ref="A36:C36"/>
    <mergeCell ref="A37:C37"/>
    <mergeCell ref="A43:C43"/>
    <mergeCell ref="A44:C44"/>
    <mergeCell ref="A46:C46"/>
    <mergeCell ref="A38:C38"/>
    <mergeCell ref="A39:C39"/>
    <mergeCell ref="A40:C40"/>
    <mergeCell ref="A41:C41"/>
    <mergeCell ref="A42:C42"/>
    <mergeCell ref="A45:C4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4:A9"/>
    <mergeCell ref="B4:B5"/>
    <mergeCell ref="B6:C6"/>
    <mergeCell ref="B7:C7"/>
    <mergeCell ref="B8:C8"/>
    <mergeCell ref="B9:C9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Zeros="0" topLeftCell="A39" workbookViewId="0">
      <selection activeCell="F43" sqref="F43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61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40" t="s">
        <v>3</v>
      </c>
      <c r="D4" s="12">
        <v>4161</v>
      </c>
      <c r="E4" s="12">
        <v>1919</v>
      </c>
      <c r="F4" s="12">
        <v>325</v>
      </c>
      <c r="G4" s="13">
        <f>F4-'201609'!F4</f>
        <v>17</v>
      </c>
      <c r="H4" s="29">
        <f>'201609'!H4+F4</f>
        <v>1551</v>
      </c>
      <c r="J4" s="64" t="s">
        <v>67</v>
      </c>
    </row>
    <row r="5" spans="1:10" ht="34.15" customHeight="1" x14ac:dyDescent="0.15">
      <c r="A5" s="98"/>
      <c r="B5" s="72"/>
      <c r="C5" s="39" t="s">
        <v>4</v>
      </c>
      <c r="D5" s="3">
        <v>4825</v>
      </c>
      <c r="E5" s="3">
        <v>2802</v>
      </c>
      <c r="F5" s="3">
        <v>927</v>
      </c>
      <c r="G5" s="13">
        <f>F5-'201609'!F5</f>
        <v>-57</v>
      </c>
      <c r="H5" s="29">
        <f>'201609'!H5+F5</f>
        <v>4587</v>
      </c>
    </row>
    <row r="6" spans="1:10" ht="34.15" customHeight="1" x14ac:dyDescent="0.15">
      <c r="A6" s="98"/>
      <c r="B6" s="72" t="s">
        <v>7</v>
      </c>
      <c r="C6" s="72"/>
      <c r="D6" s="3">
        <v>2841</v>
      </c>
      <c r="E6" s="3">
        <v>1318</v>
      </c>
      <c r="F6" s="3">
        <v>309</v>
      </c>
      <c r="G6" s="13">
        <f>F6-'201609'!F6</f>
        <v>5</v>
      </c>
      <c r="H6" s="29">
        <f>'201609'!H6+F6</f>
        <v>1779</v>
      </c>
    </row>
    <row r="7" spans="1:10" ht="34.15" customHeight="1" x14ac:dyDescent="0.15">
      <c r="A7" s="98"/>
      <c r="B7" s="72" t="s">
        <v>5</v>
      </c>
      <c r="C7" s="72"/>
      <c r="D7" s="3">
        <v>3860</v>
      </c>
      <c r="E7" s="3">
        <v>1568</v>
      </c>
      <c r="F7" s="3">
        <v>491</v>
      </c>
      <c r="G7" s="13">
        <f>F7-'201609'!F7</f>
        <v>27</v>
      </c>
      <c r="H7" s="29">
        <f>'201609'!H7+F7</f>
        <v>3148</v>
      </c>
    </row>
    <row r="8" spans="1:10" ht="34.15" customHeight="1" x14ac:dyDescent="0.15">
      <c r="A8" s="98"/>
      <c r="B8" s="72" t="s">
        <v>6</v>
      </c>
      <c r="C8" s="72"/>
      <c r="D8" s="3">
        <v>1266</v>
      </c>
      <c r="E8" s="3">
        <v>746</v>
      </c>
      <c r="F8" s="3">
        <v>225</v>
      </c>
      <c r="G8" s="13">
        <f>F8-'201609'!F8</f>
        <v>16</v>
      </c>
      <c r="H8" s="29">
        <f>'201609'!H8+F8</f>
        <v>1058</v>
      </c>
    </row>
    <row r="9" spans="1:10" ht="34.15" customHeight="1" x14ac:dyDescent="0.15">
      <c r="A9" s="98"/>
      <c r="B9" s="72" t="s">
        <v>17</v>
      </c>
      <c r="C9" s="72"/>
      <c r="D9" s="3">
        <v>831</v>
      </c>
      <c r="E9" s="3">
        <v>510</v>
      </c>
      <c r="F9" s="3">
        <v>187</v>
      </c>
      <c r="G9" s="13">
        <f>F9-'201609'!F9</f>
        <v>2</v>
      </c>
      <c r="H9" s="29">
        <f>'201609'!H9+F9</f>
        <v>933</v>
      </c>
    </row>
    <row r="10" spans="1:10" ht="34.15" customHeight="1" x14ac:dyDescent="0.15">
      <c r="A10" s="98" t="s">
        <v>8</v>
      </c>
      <c r="B10" s="71"/>
      <c r="C10" s="71"/>
      <c r="D10" s="3">
        <v>1780</v>
      </c>
      <c r="E10" s="3">
        <v>1088</v>
      </c>
      <c r="F10" s="3">
        <v>354</v>
      </c>
      <c r="G10" s="13">
        <f>F10-'201609'!F10</f>
        <v>-19</v>
      </c>
      <c r="H10" s="29">
        <f>'201609'!H10+F10</f>
        <v>1511</v>
      </c>
    </row>
    <row r="11" spans="1:10" ht="34.15" customHeight="1" x14ac:dyDescent="0.15">
      <c r="A11" s="98" t="s">
        <v>9</v>
      </c>
      <c r="B11" s="71"/>
      <c r="C11" s="71"/>
      <c r="D11" s="3">
        <v>712</v>
      </c>
      <c r="E11" s="3">
        <v>420</v>
      </c>
      <c r="F11" s="3">
        <v>203</v>
      </c>
      <c r="G11" s="13">
        <f>F11-'201609'!F11</f>
        <v>46</v>
      </c>
      <c r="H11" s="29">
        <f>'201609'!H11+F11</f>
        <v>922</v>
      </c>
    </row>
    <row r="12" spans="1:10" ht="34.15" customHeight="1" x14ac:dyDescent="0.15">
      <c r="A12" s="98" t="s">
        <v>10</v>
      </c>
      <c r="B12" s="71"/>
      <c r="C12" s="71"/>
      <c r="D12" s="3">
        <v>1324</v>
      </c>
      <c r="E12" s="3">
        <v>435</v>
      </c>
      <c r="F12" s="3">
        <v>150</v>
      </c>
      <c r="G12" s="13">
        <f>F12-'201609'!F12</f>
        <v>-80</v>
      </c>
      <c r="H12" s="29">
        <f>'201609'!H12+F12</f>
        <v>725</v>
      </c>
    </row>
    <row r="13" spans="1:10" ht="34.15" customHeight="1" x14ac:dyDescent="0.15">
      <c r="A13" s="98" t="s">
        <v>11</v>
      </c>
      <c r="B13" s="71"/>
      <c r="C13" s="71"/>
      <c r="D13" s="3">
        <v>970</v>
      </c>
      <c r="E13" s="3">
        <v>742</v>
      </c>
      <c r="F13" s="3">
        <v>381</v>
      </c>
      <c r="G13" s="13">
        <f>F13-'201609'!F13</f>
        <v>-45</v>
      </c>
      <c r="H13" s="29">
        <f>'201609'!H13+F13</f>
        <v>2289</v>
      </c>
    </row>
    <row r="14" spans="1:10" ht="34.15" customHeight="1" x14ac:dyDescent="0.15">
      <c r="A14" s="98" t="s">
        <v>12</v>
      </c>
      <c r="B14" s="71"/>
      <c r="C14" s="71"/>
      <c r="D14" s="3">
        <v>539</v>
      </c>
      <c r="E14" s="3">
        <v>255</v>
      </c>
      <c r="F14" s="3">
        <v>127</v>
      </c>
      <c r="G14" s="13">
        <f>F14-'201609'!F14</f>
        <v>49</v>
      </c>
      <c r="H14" s="29">
        <f>'201609'!H14+F14</f>
        <v>572</v>
      </c>
    </row>
    <row r="15" spans="1:10" ht="34.15" customHeight="1" x14ac:dyDescent="0.15">
      <c r="A15" s="98" t="s">
        <v>13</v>
      </c>
      <c r="B15" s="71"/>
      <c r="C15" s="71"/>
      <c r="D15" s="3">
        <v>1502</v>
      </c>
      <c r="E15" s="3">
        <v>458</v>
      </c>
      <c r="F15" s="3">
        <v>126</v>
      </c>
      <c r="G15" s="13">
        <f>F15-'201609'!F15</f>
        <v>22</v>
      </c>
      <c r="H15" s="29">
        <f>'201609'!H15+F15</f>
        <v>685</v>
      </c>
    </row>
    <row r="16" spans="1:10" ht="34.15" customHeight="1" x14ac:dyDescent="0.15">
      <c r="A16" s="98" t="s">
        <v>14</v>
      </c>
      <c r="B16" s="71"/>
      <c r="C16" s="71"/>
      <c r="D16" s="3">
        <v>3577</v>
      </c>
      <c r="E16" s="3">
        <v>2279</v>
      </c>
      <c r="F16" s="3">
        <v>571</v>
      </c>
      <c r="G16" s="13">
        <f>F16-'201609'!F16</f>
        <v>11</v>
      </c>
      <c r="H16" s="29">
        <f>'201609'!H16+F16</f>
        <v>3446</v>
      </c>
    </row>
    <row r="17" spans="1:8" ht="34.15" customHeight="1" x14ac:dyDescent="0.15">
      <c r="A17" s="98" t="s">
        <v>15</v>
      </c>
      <c r="B17" s="71"/>
      <c r="C17" s="71"/>
      <c r="D17" s="3">
        <v>1290</v>
      </c>
      <c r="E17" s="3">
        <v>487</v>
      </c>
      <c r="F17" s="3">
        <v>78</v>
      </c>
      <c r="G17" s="13">
        <f>F17-'201609'!F17</f>
        <v>-16</v>
      </c>
      <c r="H17" s="29">
        <f>'201609'!H17+F17</f>
        <v>460</v>
      </c>
    </row>
    <row r="18" spans="1:8" ht="34.15" customHeight="1" x14ac:dyDescent="0.15">
      <c r="A18" s="101" t="s">
        <v>19</v>
      </c>
      <c r="B18" s="86"/>
      <c r="C18" s="87"/>
      <c r="D18" s="3">
        <v>590</v>
      </c>
      <c r="E18" s="3">
        <v>384</v>
      </c>
      <c r="F18" s="3">
        <v>316</v>
      </c>
      <c r="G18" s="13">
        <f>F18-'201609'!F18</f>
        <v>188</v>
      </c>
      <c r="H18" s="29">
        <f>'201609'!H18+F18</f>
        <v>490</v>
      </c>
    </row>
    <row r="19" spans="1:8" ht="34.15" customHeight="1" x14ac:dyDescent="0.15">
      <c r="A19" s="81" t="s">
        <v>20</v>
      </c>
      <c r="B19" s="76"/>
      <c r="C19" s="77"/>
      <c r="D19" s="3">
        <v>1342</v>
      </c>
      <c r="E19" s="3">
        <v>775</v>
      </c>
      <c r="F19" s="3">
        <v>272</v>
      </c>
      <c r="G19" s="13">
        <f>F19-'201609'!F19</f>
        <v>-8</v>
      </c>
      <c r="H19" s="29">
        <f>'201609'!H19+F19</f>
        <v>1634</v>
      </c>
    </row>
    <row r="20" spans="1:8" ht="34.15" customHeight="1" x14ac:dyDescent="0.15">
      <c r="A20" s="81" t="s">
        <v>21</v>
      </c>
      <c r="B20" s="76"/>
      <c r="C20" s="77"/>
      <c r="D20" s="3">
        <v>3805</v>
      </c>
      <c r="E20" s="3">
        <v>1984</v>
      </c>
      <c r="F20" s="3">
        <v>976</v>
      </c>
      <c r="G20" s="13">
        <f>F20-'201609'!F20</f>
        <v>28</v>
      </c>
      <c r="H20" s="29">
        <f>'201609'!H20+F20</f>
        <v>5588</v>
      </c>
    </row>
    <row r="21" spans="1:8" ht="34.15" customHeight="1" x14ac:dyDescent="0.15">
      <c r="A21" s="81" t="s">
        <v>22</v>
      </c>
      <c r="B21" s="76"/>
      <c r="C21" s="77"/>
      <c r="D21" s="3">
        <v>1232</v>
      </c>
      <c r="E21" s="3">
        <v>664</v>
      </c>
      <c r="F21" s="3">
        <v>374</v>
      </c>
      <c r="G21" s="13">
        <f>F21-'201609'!F21</f>
        <v>54</v>
      </c>
      <c r="H21" s="29">
        <f>'201609'!H21+F21</f>
        <v>2028</v>
      </c>
    </row>
    <row r="22" spans="1:8" ht="34.15" customHeight="1" x14ac:dyDescent="0.15">
      <c r="A22" s="81" t="s">
        <v>23</v>
      </c>
      <c r="B22" s="76"/>
      <c r="C22" s="77"/>
      <c r="D22" s="3">
        <v>2616</v>
      </c>
      <c r="E22" s="3">
        <v>1370</v>
      </c>
      <c r="F22" s="3">
        <v>369</v>
      </c>
      <c r="G22" s="13">
        <f>F22-'201609'!F22</f>
        <v>10</v>
      </c>
      <c r="H22" s="29">
        <f>'201609'!H22+F22</f>
        <v>2470</v>
      </c>
    </row>
    <row r="23" spans="1:8" ht="34.15" customHeight="1" x14ac:dyDescent="0.15">
      <c r="A23" s="81" t="s">
        <v>24</v>
      </c>
      <c r="B23" s="76"/>
      <c r="C23" s="77"/>
      <c r="D23" s="65" t="s">
        <v>68</v>
      </c>
      <c r="E23" s="65" t="s">
        <v>68</v>
      </c>
      <c r="F23" s="65" t="s">
        <v>68</v>
      </c>
      <c r="G23" s="13">
        <f>F23-'201609'!F23</f>
        <v>-1</v>
      </c>
      <c r="H23" s="29">
        <f>'201609'!H23+F23</f>
        <v>570</v>
      </c>
    </row>
    <row r="24" spans="1:8" ht="34.15" customHeight="1" x14ac:dyDescent="0.15">
      <c r="A24" s="81" t="s">
        <v>25</v>
      </c>
      <c r="B24" s="76"/>
      <c r="C24" s="77"/>
      <c r="D24" s="3">
        <v>212</v>
      </c>
      <c r="E24" s="3">
        <v>134</v>
      </c>
      <c r="F24" s="3">
        <v>90</v>
      </c>
      <c r="G24" s="13">
        <f>F24-'201609'!F24</f>
        <v>-28</v>
      </c>
      <c r="H24" s="29">
        <f>'201609'!H24+F24</f>
        <v>532</v>
      </c>
    </row>
    <row r="25" spans="1:8" ht="34.15" customHeight="1" x14ac:dyDescent="0.15">
      <c r="A25" s="81" t="s">
        <v>26</v>
      </c>
      <c r="B25" s="76"/>
      <c r="C25" s="77"/>
      <c r="D25" s="3">
        <v>1083</v>
      </c>
      <c r="E25" s="3">
        <v>790</v>
      </c>
      <c r="F25" s="3">
        <v>637</v>
      </c>
      <c r="G25" s="13">
        <f>F25-'201609'!F25</f>
        <v>-390</v>
      </c>
      <c r="H25" s="29">
        <f>'201609'!H25+F25</f>
        <v>5878</v>
      </c>
    </row>
    <row r="26" spans="1:8" ht="34.15" customHeight="1" x14ac:dyDescent="0.15">
      <c r="A26" s="81" t="s">
        <v>27</v>
      </c>
      <c r="B26" s="76"/>
      <c r="C26" s="77"/>
      <c r="D26" s="3">
        <v>162</v>
      </c>
      <c r="E26" s="3">
        <v>132</v>
      </c>
      <c r="F26" s="3">
        <v>79</v>
      </c>
      <c r="G26" s="13">
        <f>F26-'201609'!F26</f>
        <v>13</v>
      </c>
      <c r="H26" s="29">
        <f>'201609'!H26+F26</f>
        <v>489</v>
      </c>
    </row>
    <row r="27" spans="1:8" ht="34.15" customHeight="1" x14ac:dyDescent="0.15">
      <c r="A27" s="81" t="s">
        <v>28</v>
      </c>
      <c r="B27" s="76"/>
      <c r="C27" s="77"/>
      <c r="D27" s="3">
        <v>153</v>
      </c>
      <c r="E27" s="3">
        <v>60</v>
      </c>
      <c r="F27" s="3">
        <v>24</v>
      </c>
      <c r="G27" s="13">
        <f>F27-'201609'!F27</f>
        <v>-1</v>
      </c>
      <c r="H27" s="29">
        <f>'201609'!H27+F27</f>
        <v>151</v>
      </c>
    </row>
    <row r="28" spans="1:8" ht="34.15" customHeight="1" x14ac:dyDescent="0.15">
      <c r="A28" s="81" t="s">
        <v>29</v>
      </c>
      <c r="B28" s="76"/>
      <c r="C28" s="77"/>
      <c r="D28" s="3">
        <v>566</v>
      </c>
      <c r="E28" s="3">
        <v>407</v>
      </c>
      <c r="F28" s="3">
        <v>201</v>
      </c>
      <c r="G28" s="13">
        <f>F28-'201609'!F28</f>
        <v>49</v>
      </c>
      <c r="H28" s="29">
        <f>'201609'!H28+F28</f>
        <v>1008</v>
      </c>
    </row>
    <row r="29" spans="1:8" ht="34.15" customHeight="1" x14ac:dyDescent="0.15">
      <c r="A29" s="81" t="s">
        <v>30</v>
      </c>
      <c r="B29" s="76"/>
      <c r="C29" s="77"/>
      <c r="D29" s="3">
        <v>733</v>
      </c>
      <c r="E29" s="3">
        <v>409</v>
      </c>
      <c r="F29" s="3">
        <v>227</v>
      </c>
      <c r="G29" s="13">
        <f>F29-'201609'!F29</f>
        <v>41</v>
      </c>
      <c r="H29" s="29">
        <f>'201609'!H29+F29</f>
        <v>1260</v>
      </c>
    </row>
    <row r="30" spans="1:8" ht="34.15" customHeight="1" x14ac:dyDescent="0.15">
      <c r="A30" s="81" t="s">
        <v>31</v>
      </c>
      <c r="B30" s="76"/>
      <c r="C30" s="77"/>
      <c r="D30" s="3">
        <v>191</v>
      </c>
      <c r="E30" s="3">
        <v>138</v>
      </c>
      <c r="F30" s="3">
        <v>116</v>
      </c>
      <c r="G30" s="13">
        <f>F30-'201609'!F30</f>
        <v>34</v>
      </c>
      <c r="H30" s="29">
        <f>'201609'!H30+F30</f>
        <v>943</v>
      </c>
    </row>
    <row r="31" spans="1:8" ht="34.15" customHeight="1" x14ac:dyDescent="0.15">
      <c r="A31" s="81" t="s">
        <v>32</v>
      </c>
      <c r="B31" s="76"/>
      <c r="C31" s="77"/>
      <c r="D31" s="3">
        <v>533</v>
      </c>
      <c r="E31" s="3">
        <v>423</v>
      </c>
      <c r="F31" s="3">
        <v>254</v>
      </c>
      <c r="G31" s="13">
        <f>F31-'201609'!F31</f>
        <v>5</v>
      </c>
      <c r="H31" s="29">
        <f>'201609'!H31+F31</f>
        <v>1616</v>
      </c>
    </row>
    <row r="32" spans="1:8" ht="34.15" customHeight="1" x14ac:dyDescent="0.15">
      <c r="A32" s="81" t="s">
        <v>33</v>
      </c>
      <c r="B32" s="76"/>
      <c r="C32" s="77"/>
      <c r="D32" s="3">
        <v>610</v>
      </c>
      <c r="E32" s="3">
        <v>437</v>
      </c>
      <c r="F32" s="3">
        <v>322</v>
      </c>
      <c r="G32" s="13">
        <f>F32-'201609'!F32</f>
        <v>62</v>
      </c>
      <c r="H32" s="29">
        <f>'201609'!H32+F32</f>
        <v>1895</v>
      </c>
    </row>
    <row r="33" spans="1:8" ht="34.15" customHeight="1" x14ac:dyDescent="0.15">
      <c r="A33" s="81" t="s">
        <v>34</v>
      </c>
      <c r="B33" s="76"/>
      <c r="C33" s="77"/>
      <c r="D33" s="3">
        <v>322</v>
      </c>
      <c r="E33" s="3">
        <v>172</v>
      </c>
      <c r="F33" s="3">
        <v>73</v>
      </c>
      <c r="G33" s="13">
        <f>F33-'201609'!F33</f>
        <v>-3</v>
      </c>
      <c r="H33" s="29">
        <f>'201609'!H33+F33</f>
        <v>337</v>
      </c>
    </row>
    <row r="34" spans="1:8" ht="34.15" customHeight="1" x14ac:dyDescent="0.15">
      <c r="A34" s="81" t="s">
        <v>35</v>
      </c>
      <c r="B34" s="76"/>
      <c r="C34" s="77"/>
      <c r="D34" s="3">
        <v>1690</v>
      </c>
      <c r="E34" s="3">
        <v>1228</v>
      </c>
      <c r="F34" s="3">
        <v>378</v>
      </c>
      <c r="G34" s="13">
        <f>F34-'201609'!F34</f>
        <v>-37</v>
      </c>
      <c r="H34" s="29">
        <f>'201609'!H34+F34</f>
        <v>2242</v>
      </c>
    </row>
    <row r="35" spans="1:8" ht="34.15" customHeight="1" x14ac:dyDescent="0.15">
      <c r="A35" s="81" t="s">
        <v>36</v>
      </c>
      <c r="B35" s="76"/>
      <c r="C35" s="77"/>
      <c r="D35" s="3">
        <v>1158</v>
      </c>
      <c r="E35" s="3">
        <v>883</v>
      </c>
      <c r="F35" s="3">
        <v>643</v>
      </c>
      <c r="G35" s="13">
        <f>F35-'201609'!F35</f>
        <v>-33</v>
      </c>
      <c r="H35" s="29">
        <f>'201609'!H35+F35</f>
        <v>4104</v>
      </c>
    </row>
    <row r="36" spans="1:8" ht="34.15" customHeight="1" x14ac:dyDescent="0.15">
      <c r="A36" s="81" t="s">
        <v>37</v>
      </c>
      <c r="B36" s="76"/>
      <c r="C36" s="77"/>
      <c r="D36" s="3">
        <v>414</v>
      </c>
      <c r="E36" s="3">
        <v>137</v>
      </c>
      <c r="F36" s="3">
        <v>59</v>
      </c>
      <c r="G36" s="13">
        <f>F36-'201609'!F36</f>
        <v>5</v>
      </c>
      <c r="H36" s="29">
        <f>'201609'!H36+F36</f>
        <v>360</v>
      </c>
    </row>
    <row r="37" spans="1:8" ht="34.15" customHeight="1" x14ac:dyDescent="0.15">
      <c r="A37" s="81" t="s">
        <v>38</v>
      </c>
      <c r="B37" s="76"/>
      <c r="C37" s="77"/>
      <c r="D37" s="3">
        <v>823</v>
      </c>
      <c r="E37" s="3">
        <v>241</v>
      </c>
      <c r="F37" s="3">
        <v>102</v>
      </c>
      <c r="G37" s="13">
        <f>F37-'201609'!F37</f>
        <v>-25</v>
      </c>
      <c r="H37" s="29">
        <f>'201609'!H37+F37</f>
        <v>513</v>
      </c>
    </row>
    <row r="38" spans="1:8" ht="34.15" customHeight="1" x14ac:dyDescent="0.15">
      <c r="A38" s="81" t="s">
        <v>39</v>
      </c>
      <c r="B38" s="76"/>
      <c r="C38" s="77"/>
      <c r="D38" s="3">
        <v>2093</v>
      </c>
      <c r="E38" s="3">
        <v>834</v>
      </c>
      <c r="F38" s="3">
        <v>132</v>
      </c>
      <c r="G38" s="13">
        <f>F38-'201609'!F38</f>
        <v>14</v>
      </c>
      <c r="H38" s="29">
        <f>'201609'!H38+F38</f>
        <v>802</v>
      </c>
    </row>
    <row r="39" spans="1:8" ht="34.15" customHeight="1" x14ac:dyDescent="0.15">
      <c r="A39" s="81" t="s">
        <v>40</v>
      </c>
      <c r="B39" s="76"/>
      <c r="C39" s="77"/>
      <c r="D39" s="3">
        <v>2662</v>
      </c>
      <c r="E39" s="3">
        <v>895</v>
      </c>
      <c r="F39" s="3">
        <v>153</v>
      </c>
      <c r="G39" s="13">
        <f>F39-'201609'!F39</f>
        <v>13</v>
      </c>
      <c r="H39" s="29">
        <f>'201609'!H39+F39</f>
        <v>902</v>
      </c>
    </row>
    <row r="40" spans="1:8" ht="34.15" customHeight="1" x14ac:dyDescent="0.15">
      <c r="A40" s="81" t="s">
        <v>41</v>
      </c>
      <c r="B40" s="76"/>
      <c r="C40" s="77"/>
      <c r="D40" s="3">
        <v>1484</v>
      </c>
      <c r="E40" s="3">
        <v>592</v>
      </c>
      <c r="F40" s="3">
        <v>92</v>
      </c>
      <c r="G40" s="13">
        <f>F40-'201609'!F40</f>
        <v>11</v>
      </c>
      <c r="H40" s="29">
        <f>'201609'!H40+F40</f>
        <v>556</v>
      </c>
    </row>
    <row r="41" spans="1:8" ht="34.15" customHeight="1" x14ac:dyDescent="0.15">
      <c r="A41" s="78" t="s">
        <v>42</v>
      </c>
      <c r="B41" s="79"/>
      <c r="C41" s="80"/>
      <c r="D41" s="16">
        <v>144</v>
      </c>
      <c r="E41" s="16">
        <v>126</v>
      </c>
      <c r="F41" s="16">
        <v>60</v>
      </c>
      <c r="G41" s="13">
        <f>F41-'201609'!F41</f>
        <v>-8</v>
      </c>
      <c r="H41" s="29">
        <f>'201609'!H41+F41</f>
        <v>427</v>
      </c>
    </row>
    <row r="42" spans="1:8" ht="34.15" customHeight="1" x14ac:dyDescent="0.15">
      <c r="A42" s="78" t="s">
        <v>48</v>
      </c>
      <c r="B42" s="79"/>
      <c r="C42" s="80"/>
      <c r="D42" s="16">
        <v>2296</v>
      </c>
      <c r="E42" s="16">
        <v>1644</v>
      </c>
      <c r="F42" s="16">
        <v>415</v>
      </c>
      <c r="G42" s="13">
        <f>F42-'201609'!F42</f>
        <v>-116</v>
      </c>
      <c r="H42" s="29">
        <f>'201609'!H42+F42</f>
        <v>2475</v>
      </c>
    </row>
    <row r="43" spans="1:8" ht="34.15" customHeight="1" x14ac:dyDescent="0.15">
      <c r="A43" s="81" t="s">
        <v>50</v>
      </c>
      <c r="B43" s="76"/>
      <c r="C43" s="77"/>
      <c r="D43" s="3">
        <v>1371</v>
      </c>
      <c r="E43" s="3">
        <v>446</v>
      </c>
      <c r="F43" s="3">
        <v>99</v>
      </c>
      <c r="G43" s="13">
        <f>F43-'201609'!F43</f>
        <v>24</v>
      </c>
      <c r="H43" s="29">
        <f>'201609'!H43+F43</f>
        <v>398</v>
      </c>
    </row>
    <row r="44" spans="1:8" ht="34.15" customHeight="1" x14ac:dyDescent="0.15">
      <c r="A44" s="81" t="s">
        <v>51</v>
      </c>
      <c r="B44" s="76"/>
      <c r="C44" s="77"/>
      <c r="D44" s="3">
        <v>1413</v>
      </c>
      <c r="E44" s="3">
        <v>545</v>
      </c>
      <c r="F44" s="3">
        <v>114</v>
      </c>
      <c r="G44" s="9">
        <f>F44-'201609'!F44</f>
        <v>-17</v>
      </c>
      <c r="H44" s="29">
        <f>'201609'!H44+F44</f>
        <v>672</v>
      </c>
    </row>
    <row r="45" spans="1:8" ht="34.15" customHeight="1" thickBot="1" x14ac:dyDescent="0.2">
      <c r="A45" s="103" t="s">
        <v>52</v>
      </c>
      <c r="B45" s="104"/>
      <c r="C45" s="105"/>
      <c r="D45" s="10">
        <v>913</v>
      </c>
      <c r="E45" s="10">
        <v>656</v>
      </c>
      <c r="F45" s="10">
        <v>435</v>
      </c>
      <c r="G45" s="37">
        <f>F45-'201609'!F45</f>
        <v>26</v>
      </c>
      <c r="H45" s="29">
        <f>'201609'!H45+F45</f>
        <v>2523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60089</v>
      </c>
      <c r="E46" s="7">
        <f>SUM(E4:E45)</f>
        <v>31533</v>
      </c>
      <c r="F46" s="7">
        <f t="shared" ref="F46" si="0">SUM(F4:F45)</f>
        <v>11466</v>
      </c>
      <c r="G46" s="8">
        <f>F46-'201609'!F46</f>
        <v>-112</v>
      </c>
      <c r="H46" s="28">
        <f>'201609'!H46+F46</f>
        <v>66529</v>
      </c>
    </row>
    <row r="47" spans="1:8" ht="30.75" customHeight="1" x14ac:dyDescent="0.15">
      <c r="A47" s="106" t="s">
        <v>60</v>
      </c>
      <c r="B47" s="107"/>
      <c r="C47" s="107"/>
      <c r="D47" s="107"/>
      <c r="E47" s="107"/>
      <c r="F47" s="107"/>
      <c r="G47" s="107"/>
      <c r="H47" s="107"/>
    </row>
    <row r="48" spans="1:8" ht="30.75" customHeight="1" x14ac:dyDescent="0.15"/>
  </sheetData>
  <mergeCells count="47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7:H47"/>
    <mergeCell ref="A43:C43"/>
    <mergeCell ref="A44:C44"/>
    <mergeCell ref="A46:C46"/>
    <mergeCell ref="A38:C38"/>
    <mergeCell ref="A39:C39"/>
    <mergeCell ref="A40:C40"/>
    <mergeCell ref="A41:C41"/>
    <mergeCell ref="A42:C42"/>
    <mergeCell ref="A45:C45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37" workbookViewId="0">
      <selection sqref="A1:H1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62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42" t="s">
        <v>3</v>
      </c>
      <c r="D4" s="12">
        <v>4445</v>
      </c>
      <c r="E4" s="12">
        <v>2003</v>
      </c>
      <c r="F4" s="12">
        <v>367</v>
      </c>
      <c r="G4" s="13">
        <f>F4-'201610'!F4</f>
        <v>42</v>
      </c>
      <c r="H4" s="29">
        <f>'201610'!H4+F4</f>
        <v>1918</v>
      </c>
      <c r="J4" s="64" t="s">
        <v>67</v>
      </c>
    </row>
    <row r="5" spans="1:10" ht="34.15" customHeight="1" x14ac:dyDescent="0.15">
      <c r="A5" s="98"/>
      <c r="B5" s="72"/>
      <c r="C5" s="41" t="s">
        <v>4</v>
      </c>
      <c r="D5" s="3">
        <v>4929</v>
      </c>
      <c r="E5" s="3">
        <v>2765</v>
      </c>
      <c r="F5" s="3">
        <v>909</v>
      </c>
      <c r="G5" s="13">
        <f>F5-'201610'!F5</f>
        <v>-18</v>
      </c>
      <c r="H5" s="29">
        <f>'201610'!H5+F5</f>
        <v>5496</v>
      </c>
    </row>
    <row r="6" spans="1:10" ht="34.15" customHeight="1" x14ac:dyDescent="0.15">
      <c r="A6" s="98"/>
      <c r="B6" s="72" t="s">
        <v>7</v>
      </c>
      <c r="C6" s="72"/>
      <c r="D6" s="3">
        <v>3417</v>
      </c>
      <c r="E6" s="3">
        <v>1558</v>
      </c>
      <c r="F6" s="3">
        <v>347</v>
      </c>
      <c r="G6" s="13">
        <f>F6-'201610'!F6</f>
        <v>38</v>
      </c>
      <c r="H6" s="29">
        <f>'201610'!H6+F6</f>
        <v>2126</v>
      </c>
    </row>
    <row r="7" spans="1:10" ht="34.15" customHeight="1" x14ac:dyDescent="0.15">
      <c r="A7" s="98"/>
      <c r="B7" s="72" t="s">
        <v>5</v>
      </c>
      <c r="C7" s="72"/>
      <c r="D7" s="3">
        <v>4039</v>
      </c>
      <c r="E7" s="3">
        <v>1557</v>
      </c>
      <c r="F7" s="3">
        <v>483</v>
      </c>
      <c r="G7" s="13">
        <f>F7-'201610'!F7</f>
        <v>-8</v>
      </c>
      <c r="H7" s="29">
        <f>'201610'!H7+F7</f>
        <v>3631</v>
      </c>
    </row>
    <row r="8" spans="1:10" ht="34.15" customHeight="1" x14ac:dyDescent="0.15">
      <c r="A8" s="98"/>
      <c r="B8" s="72" t="s">
        <v>6</v>
      </c>
      <c r="C8" s="72"/>
      <c r="D8" s="3">
        <v>1627</v>
      </c>
      <c r="E8" s="3">
        <v>837</v>
      </c>
      <c r="F8" s="3">
        <v>262</v>
      </c>
      <c r="G8" s="13">
        <f>F8-'201610'!F8</f>
        <v>37</v>
      </c>
      <c r="H8" s="29">
        <f>'201610'!H8+F8</f>
        <v>1320</v>
      </c>
    </row>
    <row r="9" spans="1:10" ht="34.15" customHeight="1" x14ac:dyDescent="0.15">
      <c r="A9" s="98"/>
      <c r="B9" s="72" t="s">
        <v>17</v>
      </c>
      <c r="C9" s="72"/>
      <c r="D9" s="3">
        <v>1102</v>
      </c>
      <c r="E9" s="3">
        <v>573</v>
      </c>
      <c r="F9" s="3">
        <v>215</v>
      </c>
      <c r="G9" s="13">
        <f>F9-'201610'!F9</f>
        <v>28</v>
      </c>
      <c r="H9" s="29">
        <f>'201610'!H9+F9</f>
        <v>1148</v>
      </c>
    </row>
    <row r="10" spans="1:10" ht="34.15" customHeight="1" x14ac:dyDescent="0.15">
      <c r="A10" s="98" t="s">
        <v>8</v>
      </c>
      <c r="B10" s="71"/>
      <c r="C10" s="71"/>
      <c r="D10" s="3">
        <v>1824</v>
      </c>
      <c r="E10" s="3">
        <v>1107</v>
      </c>
      <c r="F10" s="3">
        <v>370</v>
      </c>
      <c r="G10" s="13">
        <f>F10-'201610'!F10</f>
        <v>16</v>
      </c>
      <c r="H10" s="29">
        <f>'201610'!H10+F10</f>
        <v>1881</v>
      </c>
    </row>
    <row r="11" spans="1:10" ht="34.15" customHeight="1" x14ac:dyDescent="0.15">
      <c r="A11" s="98" t="s">
        <v>9</v>
      </c>
      <c r="B11" s="71"/>
      <c r="C11" s="71"/>
      <c r="D11" s="3">
        <v>681</v>
      </c>
      <c r="E11" s="3">
        <v>401</v>
      </c>
      <c r="F11" s="3">
        <v>172</v>
      </c>
      <c r="G11" s="13">
        <f>F11-'201610'!F11</f>
        <v>-31</v>
      </c>
      <c r="H11" s="29">
        <f>'201610'!H11+F11</f>
        <v>1094</v>
      </c>
    </row>
    <row r="12" spans="1:10" ht="34.15" customHeight="1" x14ac:dyDescent="0.15">
      <c r="A12" s="98" t="s">
        <v>10</v>
      </c>
      <c r="B12" s="71"/>
      <c r="C12" s="71"/>
      <c r="D12" s="3">
        <v>1261</v>
      </c>
      <c r="E12" s="3">
        <v>440</v>
      </c>
      <c r="F12" s="3">
        <v>169</v>
      </c>
      <c r="G12" s="13">
        <f>F12-'201610'!F12</f>
        <v>19</v>
      </c>
      <c r="H12" s="29">
        <f>'201610'!H12+F12</f>
        <v>894</v>
      </c>
    </row>
    <row r="13" spans="1:10" ht="34.15" customHeight="1" x14ac:dyDescent="0.15">
      <c r="A13" s="98" t="s">
        <v>11</v>
      </c>
      <c r="B13" s="71"/>
      <c r="C13" s="71"/>
      <c r="D13" s="3">
        <v>875</v>
      </c>
      <c r="E13" s="3">
        <v>681</v>
      </c>
      <c r="F13" s="3">
        <v>358</v>
      </c>
      <c r="G13" s="13">
        <f>F13-'201610'!F13</f>
        <v>-23</v>
      </c>
      <c r="H13" s="29">
        <f>'201610'!H13+F13</f>
        <v>2647</v>
      </c>
    </row>
    <row r="14" spans="1:10" ht="34.15" customHeight="1" x14ac:dyDescent="0.15">
      <c r="A14" s="98" t="s">
        <v>12</v>
      </c>
      <c r="B14" s="71"/>
      <c r="C14" s="71"/>
      <c r="D14" s="3">
        <v>386</v>
      </c>
      <c r="E14" s="3">
        <v>184</v>
      </c>
      <c r="F14" s="3">
        <v>82</v>
      </c>
      <c r="G14" s="13">
        <f>F14-'201610'!F14</f>
        <v>-45</v>
      </c>
      <c r="H14" s="29">
        <f>'201610'!H14+F14</f>
        <v>654</v>
      </c>
    </row>
    <row r="15" spans="1:10" ht="34.15" customHeight="1" x14ac:dyDescent="0.15">
      <c r="A15" s="98" t="s">
        <v>13</v>
      </c>
      <c r="B15" s="71"/>
      <c r="C15" s="71"/>
      <c r="D15" s="3">
        <v>1641</v>
      </c>
      <c r="E15" s="3">
        <v>520</v>
      </c>
      <c r="F15" s="3">
        <v>129</v>
      </c>
      <c r="G15" s="13">
        <f>F15-'201610'!F15</f>
        <v>3</v>
      </c>
      <c r="H15" s="29">
        <f>'201610'!H15+F15</f>
        <v>814</v>
      </c>
    </row>
    <row r="16" spans="1:10" ht="34.15" customHeight="1" x14ac:dyDescent="0.15">
      <c r="A16" s="98" t="s">
        <v>14</v>
      </c>
      <c r="B16" s="71"/>
      <c r="C16" s="71"/>
      <c r="D16" s="3">
        <v>3730</v>
      </c>
      <c r="E16" s="3">
        <v>2266</v>
      </c>
      <c r="F16" s="3">
        <v>595</v>
      </c>
      <c r="G16" s="13">
        <f>F16-'201610'!F16</f>
        <v>24</v>
      </c>
      <c r="H16" s="29">
        <f>'201610'!H16+F16</f>
        <v>4041</v>
      </c>
    </row>
    <row r="17" spans="1:8" ht="34.15" customHeight="1" x14ac:dyDescent="0.15">
      <c r="A17" s="98" t="s">
        <v>15</v>
      </c>
      <c r="B17" s="71"/>
      <c r="C17" s="71"/>
      <c r="D17" s="3">
        <v>1236</v>
      </c>
      <c r="E17" s="3">
        <v>465</v>
      </c>
      <c r="F17" s="3">
        <v>86</v>
      </c>
      <c r="G17" s="13">
        <f>F17-'201610'!F17</f>
        <v>8</v>
      </c>
      <c r="H17" s="29">
        <f>'201610'!H17+F17</f>
        <v>546</v>
      </c>
    </row>
    <row r="18" spans="1:8" ht="34.15" customHeight="1" x14ac:dyDescent="0.15">
      <c r="A18" s="101" t="s">
        <v>19</v>
      </c>
      <c r="B18" s="86"/>
      <c r="C18" s="87"/>
      <c r="D18" s="3">
        <v>106</v>
      </c>
      <c r="E18" s="3">
        <v>76</v>
      </c>
      <c r="F18" s="3">
        <v>64</v>
      </c>
      <c r="G18" s="13">
        <f>F18-'201610'!F18</f>
        <v>-252</v>
      </c>
      <c r="H18" s="29">
        <f>'201610'!H18+F18</f>
        <v>554</v>
      </c>
    </row>
    <row r="19" spans="1:8" ht="34.15" customHeight="1" x14ac:dyDescent="0.15">
      <c r="A19" s="81" t="s">
        <v>20</v>
      </c>
      <c r="B19" s="76"/>
      <c r="C19" s="77"/>
      <c r="D19" s="3">
        <v>1640</v>
      </c>
      <c r="E19" s="3">
        <v>868</v>
      </c>
      <c r="F19" s="3">
        <v>312</v>
      </c>
      <c r="G19" s="13">
        <f>F19-'201610'!F19</f>
        <v>40</v>
      </c>
      <c r="H19" s="29">
        <f>'201610'!H19+F19</f>
        <v>1946</v>
      </c>
    </row>
    <row r="20" spans="1:8" ht="34.15" customHeight="1" x14ac:dyDescent="0.15">
      <c r="A20" s="81" t="s">
        <v>21</v>
      </c>
      <c r="B20" s="76"/>
      <c r="C20" s="77"/>
      <c r="D20" s="3">
        <v>4427</v>
      </c>
      <c r="E20" s="3">
        <v>2125</v>
      </c>
      <c r="F20" s="3">
        <v>961</v>
      </c>
      <c r="G20" s="13">
        <f>F20-'201610'!F20</f>
        <v>-15</v>
      </c>
      <c r="H20" s="29">
        <f>'201610'!H20+F20</f>
        <v>6549</v>
      </c>
    </row>
    <row r="21" spans="1:8" ht="34.15" customHeight="1" x14ac:dyDescent="0.15">
      <c r="A21" s="81" t="s">
        <v>22</v>
      </c>
      <c r="B21" s="76"/>
      <c r="C21" s="77"/>
      <c r="D21" s="3">
        <v>264</v>
      </c>
      <c r="E21" s="3">
        <v>142</v>
      </c>
      <c r="F21" s="3">
        <v>102</v>
      </c>
      <c r="G21" s="13">
        <f>F21-'201610'!F21</f>
        <v>-272</v>
      </c>
      <c r="H21" s="29">
        <f>'201610'!H21+F21</f>
        <v>2130</v>
      </c>
    </row>
    <row r="22" spans="1:8" ht="34.15" customHeight="1" x14ac:dyDescent="0.15">
      <c r="A22" s="81" t="s">
        <v>23</v>
      </c>
      <c r="B22" s="76"/>
      <c r="C22" s="77"/>
      <c r="D22" s="3">
        <v>2443</v>
      </c>
      <c r="E22" s="3">
        <v>1295</v>
      </c>
      <c r="F22" s="3">
        <v>366</v>
      </c>
      <c r="G22" s="13">
        <f>F22-'201610'!F22</f>
        <v>-3</v>
      </c>
      <c r="H22" s="29">
        <f>'201610'!H22+F22</f>
        <v>2836</v>
      </c>
    </row>
    <row r="23" spans="1:8" ht="34.15" customHeight="1" x14ac:dyDescent="0.15">
      <c r="A23" s="81" t="s">
        <v>24</v>
      </c>
      <c r="B23" s="76"/>
      <c r="C23" s="77"/>
      <c r="D23" s="3">
        <v>111</v>
      </c>
      <c r="E23" s="3">
        <v>77</v>
      </c>
      <c r="F23" s="3">
        <v>61</v>
      </c>
      <c r="G23" s="13">
        <f>F23-'201610'!F23</f>
        <v>61</v>
      </c>
      <c r="H23" s="29">
        <f>'201610'!H23+F23</f>
        <v>631</v>
      </c>
    </row>
    <row r="24" spans="1:8" ht="34.15" customHeight="1" x14ac:dyDescent="0.15">
      <c r="A24" s="81" t="s">
        <v>25</v>
      </c>
      <c r="B24" s="76"/>
      <c r="C24" s="77"/>
      <c r="D24" s="3">
        <v>193</v>
      </c>
      <c r="E24" s="3">
        <v>137</v>
      </c>
      <c r="F24" s="3">
        <v>92</v>
      </c>
      <c r="G24" s="13">
        <f>F24-'201610'!F24</f>
        <v>2</v>
      </c>
      <c r="H24" s="29">
        <f>'201610'!H24+F24</f>
        <v>624</v>
      </c>
    </row>
    <row r="25" spans="1:8" ht="34.15" customHeight="1" x14ac:dyDescent="0.15">
      <c r="A25" s="81" t="s">
        <v>26</v>
      </c>
      <c r="B25" s="76"/>
      <c r="C25" s="77"/>
      <c r="D25" s="3">
        <v>551</v>
      </c>
      <c r="E25" s="3">
        <v>463</v>
      </c>
      <c r="F25" s="3">
        <v>367</v>
      </c>
      <c r="G25" s="13">
        <f>F25-'201610'!F25</f>
        <v>-270</v>
      </c>
      <c r="H25" s="29">
        <f>'201610'!H25+F25</f>
        <v>6245</v>
      </c>
    </row>
    <row r="26" spans="1:8" ht="34.15" customHeight="1" x14ac:dyDescent="0.15">
      <c r="A26" s="81" t="s">
        <v>27</v>
      </c>
      <c r="B26" s="76"/>
      <c r="C26" s="77"/>
      <c r="D26" s="3">
        <v>124</v>
      </c>
      <c r="E26" s="3">
        <v>94</v>
      </c>
      <c r="F26" s="3">
        <v>54</v>
      </c>
      <c r="G26" s="13">
        <f>F26-'201610'!F26</f>
        <v>-25</v>
      </c>
      <c r="H26" s="29">
        <f>'201610'!H26+F26</f>
        <v>543</v>
      </c>
    </row>
    <row r="27" spans="1:8" ht="34.15" customHeight="1" x14ac:dyDescent="0.15">
      <c r="A27" s="81" t="s">
        <v>28</v>
      </c>
      <c r="B27" s="76"/>
      <c r="C27" s="77"/>
      <c r="D27" s="3">
        <v>127</v>
      </c>
      <c r="E27" s="3">
        <v>47</v>
      </c>
      <c r="F27" s="3">
        <v>7</v>
      </c>
      <c r="G27" s="13">
        <f>F27-'201610'!F27</f>
        <v>-17</v>
      </c>
      <c r="H27" s="29">
        <f>'201610'!H27+F27</f>
        <v>158</v>
      </c>
    </row>
    <row r="28" spans="1:8" ht="34.15" customHeight="1" x14ac:dyDescent="0.15">
      <c r="A28" s="81" t="s">
        <v>29</v>
      </c>
      <c r="B28" s="76"/>
      <c r="C28" s="77"/>
      <c r="D28" s="3">
        <v>456</v>
      </c>
      <c r="E28" s="3">
        <v>347</v>
      </c>
      <c r="F28" s="3">
        <v>171</v>
      </c>
      <c r="G28" s="13">
        <f>F28-'201610'!F28</f>
        <v>-30</v>
      </c>
      <c r="H28" s="29">
        <f>'201610'!H28+F28</f>
        <v>1179</v>
      </c>
    </row>
    <row r="29" spans="1:8" ht="34.15" customHeight="1" x14ac:dyDescent="0.15">
      <c r="A29" s="81" t="s">
        <v>30</v>
      </c>
      <c r="B29" s="76"/>
      <c r="C29" s="77"/>
      <c r="D29" s="3">
        <v>722</v>
      </c>
      <c r="E29" s="3">
        <v>397</v>
      </c>
      <c r="F29" s="3">
        <v>222</v>
      </c>
      <c r="G29" s="13">
        <f>F29-'201610'!F29</f>
        <v>-5</v>
      </c>
      <c r="H29" s="29">
        <f>'201610'!H29+F29</f>
        <v>1482</v>
      </c>
    </row>
    <row r="30" spans="1:8" ht="34.15" customHeight="1" x14ac:dyDescent="0.15">
      <c r="A30" s="81" t="s">
        <v>31</v>
      </c>
      <c r="B30" s="76"/>
      <c r="C30" s="77"/>
      <c r="D30" s="3">
        <v>28</v>
      </c>
      <c r="E30" s="3">
        <v>24</v>
      </c>
      <c r="F30" s="3">
        <v>16</v>
      </c>
      <c r="G30" s="13">
        <f>F30-'201610'!F30</f>
        <v>-100</v>
      </c>
      <c r="H30" s="29">
        <f>'201610'!H30+F30</f>
        <v>959</v>
      </c>
    </row>
    <row r="31" spans="1:8" ht="34.15" customHeight="1" x14ac:dyDescent="0.15">
      <c r="A31" s="81" t="s">
        <v>32</v>
      </c>
      <c r="B31" s="76"/>
      <c r="C31" s="77"/>
      <c r="D31" s="3">
        <v>544</v>
      </c>
      <c r="E31" s="3">
        <v>407</v>
      </c>
      <c r="F31" s="3">
        <v>246</v>
      </c>
      <c r="G31" s="13">
        <f>F31-'201610'!F31</f>
        <v>-8</v>
      </c>
      <c r="H31" s="29">
        <f>'201610'!H31+F31</f>
        <v>1862</v>
      </c>
    </row>
    <row r="32" spans="1:8" ht="34.15" customHeight="1" x14ac:dyDescent="0.15">
      <c r="A32" s="81" t="s">
        <v>33</v>
      </c>
      <c r="B32" s="76"/>
      <c r="C32" s="77"/>
      <c r="D32" s="3">
        <v>432</v>
      </c>
      <c r="E32" s="3">
        <v>314</v>
      </c>
      <c r="F32" s="3">
        <v>242</v>
      </c>
      <c r="G32" s="13">
        <f>F32-'201610'!F32</f>
        <v>-80</v>
      </c>
      <c r="H32" s="29">
        <f>'201610'!H32+F32</f>
        <v>2137</v>
      </c>
    </row>
    <row r="33" spans="1:8" ht="34.15" customHeight="1" x14ac:dyDescent="0.15">
      <c r="A33" s="81" t="s">
        <v>34</v>
      </c>
      <c r="B33" s="76"/>
      <c r="C33" s="77"/>
      <c r="D33" s="3">
        <v>174</v>
      </c>
      <c r="E33" s="3">
        <v>127</v>
      </c>
      <c r="F33" s="3">
        <v>54</v>
      </c>
      <c r="G33" s="13">
        <f>F33-'201610'!F33</f>
        <v>-19</v>
      </c>
      <c r="H33" s="29">
        <f>'201610'!H33+F33</f>
        <v>391</v>
      </c>
    </row>
    <row r="34" spans="1:8" ht="34.15" customHeight="1" x14ac:dyDescent="0.15">
      <c r="A34" s="81" t="s">
        <v>35</v>
      </c>
      <c r="B34" s="76"/>
      <c r="C34" s="77"/>
      <c r="D34" s="3">
        <v>1918</v>
      </c>
      <c r="E34" s="3">
        <v>1399</v>
      </c>
      <c r="F34" s="3">
        <v>455</v>
      </c>
      <c r="G34" s="13">
        <f>F34-'201610'!F34</f>
        <v>77</v>
      </c>
      <c r="H34" s="29">
        <f>'201610'!H34+F34</f>
        <v>2697</v>
      </c>
    </row>
    <row r="35" spans="1:8" ht="34.15" customHeight="1" x14ac:dyDescent="0.15">
      <c r="A35" s="81" t="s">
        <v>36</v>
      </c>
      <c r="B35" s="76"/>
      <c r="C35" s="77"/>
      <c r="D35" s="3">
        <v>794</v>
      </c>
      <c r="E35" s="3">
        <v>602</v>
      </c>
      <c r="F35" s="3">
        <v>405</v>
      </c>
      <c r="G35" s="13">
        <f>F35-'201610'!F35</f>
        <v>-238</v>
      </c>
      <c r="H35" s="29">
        <f>'201610'!H35+F35</f>
        <v>4509</v>
      </c>
    </row>
    <row r="36" spans="1:8" ht="34.15" customHeight="1" x14ac:dyDescent="0.15">
      <c r="A36" s="81" t="s">
        <v>37</v>
      </c>
      <c r="B36" s="76"/>
      <c r="C36" s="77"/>
      <c r="D36" s="3">
        <v>369</v>
      </c>
      <c r="E36" s="3">
        <v>136</v>
      </c>
      <c r="F36" s="3">
        <v>59</v>
      </c>
      <c r="G36" s="13">
        <f>F36-'201610'!F36</f>
        <v>0</v>
      </c>
      <c r="H36" s="29">
        <f>'201610'!H36+F36</f>
        <v>419</v>
      </c>
    </row>
    <row r="37" spans="1:8" ht="34.15" customHeight="1" x14ac:dyDescent="0.15">
      <c r="A37" s="81" t="s">
        <v>38</v>
      </c>
      <c r="B37" s="76"/>
      <c r="C37" s="77"/>
      <c r="D37" s="3">
        <v>550</v>
      </c>
      <c r="E37" s="3">
        <v>187</v>
      </c>
      <c r="F37" s="3">
        <v>90</v>
      </c>
      <c r="G37" s="13">
        <f>F37-'201610'!F37</f>
        <v>-12</v>
      </c>
      <c r="H37" s="29">
        <f>'201610'!H37+F37</f>
        <v>603</v>
      </c>
    </row>
    <row r="38" spans="1:8" ht="34.15" customHeight="1" x14ac:dyDescent="0.15">
      <c r="A38" s="81" t="s">
        <v>39</v>
      </c>
      <c r="B38" s="76"/>
      <c r="C38" s="77"/>
      <c r="D38" s="3">
        <v>2165</v>
      </c>
      <c r="E38" s="3">
        <v>870</v>
      </c>
      <c r="F38" s="3">
        <v>157</v>
      </c>
      <c r="G38" s="13">
        <f>F38-'201610'!F38</f>
        <v>25</v>
      </c>
      <c r="H38" s="29">
        <f>'201610'!H38+F38</f>
        <v>959</v>
      </c>
    </row>
    <row r="39" spans="1:8" ht="34.15" customHeight="1" x14ac:dyDescent="0.15">
      <c r="A39" s="81" t="s">
        <v>40</v>
      </c>
      <c r="B39" s="76"/>
      <c r="C39" s="77"/>
      <c r="D39" s="3">
        <v>2437</v>
      </c>
      <c r="E39" s="3">
        <v>794</v>
      </c>
      <c r="F39" s="3">
        <v>162</v>
      </c>
      <c r="G39" s="13">
        <f>F39-'201610'!F39</f>
        <v>9</v>
      </c>
      <c r="H39" s="29">
        <f>'201610'!H39+F39</f>
        <v>1064</v>
      </c>
    </row>
    <row r="40" spans="1:8" ht="34.15" customHeight="1" x14ac:dyDescent="0.15">
      <c r="A40" s="81" t="s">
        <v>41</v>
      </c>
      <c r="B40" s="76"/>
      <c r="C40" s="77"/>
      <c r="D40" s="3">
        <v>1535</v>
      </c>
      <c r="E40" s="3">
        <v>609</v>
      </c>
      <c r="F40" s="3">
        <v>92</v>
      </c>
      <c r="G40" s="13">
        <f>F40-'201610'!F40</f>
        <v>0</v>
      </c>
      <c r="H40" s="29">
        <f>'201610'!H40+F40</f>
        <v>648</v>
      </c>
    </row>
    <row r="41" spans="1:8" ht="34.15" customHeight="1" x14ac:dyDescent="0.15">
      <c r="A41" s="78" t="s">
        <v>42</v>
      </c>
      <c r="B41" s="79"/>
      <c r="C41" s="80"/>
      <c r="D41" s="16">
        <v>242</v>
      </c>
      <c r="E41" s="16">
        <v>183</v>
      </c>
      <c r="F41" s="16">
        <v>79</v>
      </c>
      <c r="G41" s="13">
        <f>F41-'201610'!F41</f>
        <v>19</v>
      </c>
      <c r="H41" s="29">
        <f>'201610'!H41+F41</f>
        <v>506</v>
      </c>
    </row>
    <row r="42" spans="1:8" ht="34.15" customHeight="1" x14ac:dyDescent="0.15">
      <c r="A42" s="78" t="s">
        <v>48</v>
      </c>
      <c r="B42" s="79"/>
      <c r="C42" s="80"/>
      <c r="D42" s="16">
        <v>1022</v>
      </c>
      <c r="E42" s="16">
        <v>775</v>
      </c>
      <c r="F42" s="16">
        <v>248</v>
      </c>
      <c r="G42" s="13">
        <f>F42-'201610'!F42</f>
        <v>-167</v>
      </c>
      <c r="H42" s="29">
        <f>'201610'!H42+F42</f>
        <v>2723</v>
      </c>
    </row>
    <row r="43" spans="1:8" ht="34.15" customHeight="1" x14ac:dyDescent="0.15">
      <c r="A43" s="81" t="s">
        <v>50</v>
      </c>
      <c r="B43" s="76"/>
      <c r="C43" s="77"/>
      <c r="D43" s="3">
        <v>1236</v>
      </c>
      <c r="E43" s="3">
        <v>403</v>
      </c>
      <c r="F43" s="3">
        <v>71</v>
      </c>
      <c r="G43" s="13">
        <f>F43-'201610'!F43</f>
        <v>-28</v>
      </c>
      <c r="H43" s="29">
        <f>'201610'!H43+F43</f>
        <v>469</v>
      </c>
    </row>
    <row r="44" spans="1:8" ht="34.15" customHeight="1" x14ac:dyDescent="0.15">
      <c r="A44" s="81" t="s">
        <v>51</v>
      </c>
      <c r="B44" s="76"/>
      <c r="C44" s="77"/>
      <c r="D44" s="3">
        <v>1056</v>
      </c>
      <c r="E44" s="3">
        <v>431</v>
      </c>
      <c r="F44" s="3">
        <v>100</v>
      </c>
      <c r="G44" s="9">
        <f>F44-'201610'!F44</f>
        <v>-14</v>
      </c>
      <c r="H44" s="29">
        <f>'201610'!H44+F44</f>
        <v>772</v>
      </c>
    </row>
    <row r="45" spans="1:8" ht="34.15" customHeight="1" thickBot="1" x14ac:dyDescent="0.2">
      <c r="A45" s="103" t="s">
        <v>52</v>
      </c>
      <c r="B45" s="104"/>
      <c r="C45" s="105"/>
      <c r="D45" s="10">
        <v>824</v>
      </c>
      <c r="E45" s="10">
        <v>542</v>
      </c>
      <c r="F45" s="10">
        <v>303</v>
      </c>
      <c r="G45" s="37">
        <f>F45-'201610'!F45</f>
        <v>-132</v>
      </c>
      <c r="H45" s="29">
        <f>'201610'!H45+F45</f>
        <v>2826</v>
      </c>
    </row>
    <row r="46" spans="1:8" ht="34.15" customHeight="1" thickBot="1" x14ac:dyDescent="0.2">
      <c r="A46" s="92" t="s">
        <v>18</v>
      </c>
      <c r="B46" s="93"/>
      <c r="C46" s="93"/>
      <c r="D46" s="7">
        <f>SUM(D4:D45)</f>
        <v>57683</v>
      </c>
      <c r="E46" s="7">
        <f t="shared" ref="E46:F46" si="0">SUM(E4:E45)</f>
        <v>29228</v>
      </c>
      <c r="F46" s="7">
        <f t="shared" si="0"/>
        <v>10102</v>
      </c>
      <c r="G46" s="8">
        <f>F46-'201610'!F46</f>
        <v>-1364</v>
      </c>
      <c r="H46" s="28">
        <f>'201610'!H46+F46</f>
        <v>76631</v>
      </c>
    </row>
    <row r="47" spans="1:8" ht="30.75" customHeight="1" x14ac:dyDescent="0.15">
      <c r="A47" s="108" t="s">
        <v>60</v>
      </c>
      <c r="B47" s="109"/>
      <c r="C47" s="109"/>
      <c r="D47" s="109"/>
      <c r="E47" s="109"/>
      <c r="F47" s="109"/>
      <c r="G47" s="109"/>
      <c r="H47" s="109"/>
    </row>
    <row r="48" spans="1:8" ht="30.75" customHeight="1" x14ac:dyDescent="0.15"/>
  </sheetData>
  <mergeCells count="47">
    <mergeCell ref="A47:H47"/>
    <mergeCell ref="A33:C33"/>
    <mergeCell ref="A34:C34"/>
    <mergeCell ref="A35:C35"/>
    <mergeCell ref="A36:C36"/>
    <mergeCell ref="A37:C37"/>
    <mergeCell ref="A43:C43"/>
    <mergeCell ref="A44:C44"/>
    <mergeCell ref="A46:C46"/>
    <mergeCell ref="A38:C38"/>
    <mergeCell ref="A39:C39"/>
    <mergeCell ref="A40:C40"/>
    <mergeCell ref="A41:C41"/>
    <mergeCell ref="A42:C42"/>
    <mergeCell ref="A45:C4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9:C19"/>
    <mergeCell ref="A10:C10"/>
    <mergeCell ref="A18:C18"/>
    <mergeCell ref="A11:C11"/>
    <mergeCell ref="A12:C12"/>
    <mergeCell ref="A13:C13"/>
    <mergeCell ref="A14:C14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7" workbookViewId="0">
      <selection activeCell="H5" sqref="H5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10" ht="22.5" customHeight="1" thickBot="1" x14ac:dyDescent="0.2">
      <c r="A2" s="100" t="s">
        <v>63</v>
      </c>
      <c r="B2" s="100"/>
      <c r="C2" s="100"/>
      <c r="D2" s="100"/>
      <c r="E2" s="100"/>
      <c r="F2" s="100"/>
      <c r="G2" s="100"/>
      <c r="H2" s="100"/>
    </row>
    <row r="3" spans="1:10" ht="34.15" customHeight="1" thickBot="1" x14ac:dyDescent="0.2">
      <c r="A3" s="90" t="s">
        <v>16</v>
      </c>
      <c r="B3" s="91"/>
      <c r="C3" s="91"/>
      <c r="D3" s="14" t="s">
        <v>44</v>
      </c>
      <c r="E3" s="14" t="s">
        <v>45</v>
      </c>
      <c r="F3" s="14" t="s">
        <v>46</v>
      </c>
      <c r="G3" s="15" t="s">
        <v>47</v>
      </c>
      <c r="H3" s="30" t="s">
        <v>53</v>
      </c>
      <c r="J3" s="63" t="s">
        <v>66</v>
      </c>
    </row>
    <row r="4" spans="1:10" ht="34.15" customHeight="1" thickTop="1" x14ac:dyDescent="0.15">
      <c r="A4" s="102" t="s">
        <v>1</v>
      </c>
      <c r="B4" s="97" t="s">
        <v>2</v>
      </c>
      <c r="C4" s="44" t="s">
        <v>3</v>
      </c>
      <c r="D4" s="12">
        <v>3648</v>
      </c>
      <c r="E4" s="12">
        <v>1742</v>
      </c>
      <c r="F4" s="12">
        <v>350</v>
      </c>
      <c r="G4" s="13">
        <f>F4-'201611'!F4</f>
        <v>-17</v>
      </c>
      <c r="H4" s="29">
        <f>'201611'!H4+F4</f>
        <v>2268</v>
      </c>
      <c r="J4" s="64" t="s">
        <v>67</v>
      </c>
    </row>
    <row r="5" spans="1:10" ht="34.15" customHeight="1" x14ac:dyDescent="0.15">
      <c r="A5" s="98"/>
      <c r="B5" s="72"/>
      <c r="C5" s="43" t="s">
        <v>4</v>
      </c>
      <c r="D5" s="3">
        <v>4603</v>
      </c>
      <c r="E5" s="3">
        <v>2691</v>
      </c>
      <c r="F5" s="3">
        <v>936</v>
      </c>
      <c r="G5" s="13">
        <f>F5-'201611'!F5</f>
        <v>27</v>
      </c>
      <c r="H5" s="29">
        <f>'201611'!H5+F5</f>
        <v>6432</v>
      </c>
    </row>
    <row r="6" spans="1:10" ht="34.15" customHeight="1" x14ac:dyDescent="0.15">
      <c r="A6" s="98"/>
      <c r="B6" s="72" t="s">
        <v>7</v>
      </c>
      <c r="C6" s="72"/>
      <c r="D6" s="3">
        <v>3486</v>
      </c>
      <c r="E6" s="3">
        <v>1596</v>
      </c>
      <c r="F6" s="3">
        <v>336</v>
      </c>
      <c r="G6" s="13">
        <f>F6-'201611'!F6</f>
        <v>-11</v>
      </c>
      <c r="H6" s="29">
        <f>'201611'!H6+F6</f>
        <v>2462</v>
      </c>
    </row>
    <row r="7" spans="1:10" ht="34.15" customHeight="1" x14ac:dyDescent="0.15">
      <c r="A7" s="98"/>
      <c r="B7" s="72" t="s">
        <v>5</v>
      </c>
      <c r="C7" s="72"/>
      <c r="D7" s="3">
        <v>3672</v>
      </c>
      <c r="E7" s="3">
        <v>1538</v>
      </c>
      <c r="F7" s="3">
        <v>508</v>
      </c>
      <c r="G7" s="13">
        <f>F7-'201611'!F7</f>
        <v>25</v>
      </c>
      <c r="H7" s="29">
        <f>'201611'!H7+F7</f>
        <v>4139</v>
      </c>
    </row>
    <row r="8" spans="1:10" ht="34.15" customHeight="1" x14ac:dyDescent="0.15">
      <c r="A8" s="98"/>
      <c r="B8" s="72" t="s">
        <v>6</v>
      </c>
      <c r="C8" s="72"/>
      <c r="D8" s="3">
        <v>1624</v>
      </c>
      <c r="E8" s="3">
        <v>820</v>
      </c>
      <c r="F8" s="3">
        <v>236</v>
      </c>
      <c r="G8" s="13">
        <f>F8-'201611'!F8</f>
        <v>-26</v>
      </c>
      <c r="H8" s="29">
        <f>'201611'!H8+F8</f>
        <v>1556</v>
      </c>
    </row>
    <row r="9" spans="1:10" ht="34.15" customHeight="1" x14ac:dyDescent="0.15">
      <c r="A9" s="98"/>
      <c r="B9" s="72" t="s">
        <v>17</v>
      </c>
      <c r="C9" s="72"/>
      <c r="D9" s="3">
        <v>1125</v>
      </c>
      <c r="E9" s="3">
        <v>591</v>
      </c>
      <c r="F9" s="3">
        <v>213</v>
      </c>
      <c r="G9" s="13">
        <f>F9-'201611'!F9</f>
        <v>-2</v>
      </c>
      <c r="H9" s="29">
        <f>'201611'!H9+F9</f>
        <v>1361</v>
      </c>
    </row>
    <row r="10" spans="1:10" ht="34.15" customHeight="1" x14ac:dyDescent="0.15">
      <c r="A10" s="98" t="s">
        <v>8</v>
      </c>
      <c r="B10" s="71"/>
      <c r="C10" s="71"/>
      <c r="D10" s="3">
        <v>1700</v>
      </c>
      <c r="E10" s="3">
        <v>1126</v>
      </c>
      <c r="F10" s="3">
        <v>398</v>
      </c>
      <c r="G10" s="13">
        <f>F10-'201611'!F10</f>
        <v>28</v>
      </c>
      <c r="H10" s="29">
        <f>'201611'!H10+F10</f>
        <v>2279</v>
      </c>
    </row>
    <row r="11" spans="1:10" ht="34.15" customHeight="1" x14ac:dyDescent="0.15">
      <c r="A11" s="98" t="s">
        <v>9</v>
      </c>
      <c r="B11" s="71"/>
      <c r="C11" s="71"/>
      <c r="D11" s="3">
        <v>418</v>
      </c>
      <c r="E11" s="3">
        <v>236</v>
      </c>
      <c r="F11" s="3">
        <v>114</v>
      </c>
      <c r="G11" s="13">
        <f>F11-'201611'!F11</f>
        <v>-58</v>
      </c>
      <c r="H11" s="29">
        <f>'201611'!H11+F11</f>
        <v>1208</v>
      </c>
    </row>
    <row r="12" spans="1:10" ht="34.15" customHeight="1" x14ac:dyDescent="0.15">
      <c r="A12" s="98" t="s">
        <v>10</v>
      </c>
      <c r="B12" s="71"/>
      <c r="C12" s="71"/>
      <c r="D12" s="3">
        <v>1084</v>
      </c>
      <c r="E12" s="3">
        <v>387</v>
      </c>
      <c r="F12" s="3">
        <v>120</v>
      </c>
      <c r="G12" s="13">
        <f>F12-'201611'!F12</f>
        <v>-49</v>
      </c>
      <c r="H12" s="29">
        <f>'201611'!H12+F12</f>
        <v>1014</v>
      </c>
    </row>
    <row r="13" spans="1:10" ht="34.15" customHeight="1" x14ac:dyDescent="0.15">
      <c r="A13" s="98" t="s">
        <v>11</v>
      </c>
      <c r="B13" s="71"/>
      <c r="C13" s="71"/>
      <c r="D13" s="3">
        <v>891</v>
      </c>
      <c r="E13" s="3">
        <v>648</v>
      </c>
      <c r="F13" s="3">
        <v>348</v>
      </c>
      <c r="G13" s="13">
        <f>F13-'201611'!F13</f>
        <v>-10</v>
      </c>
      <c r="H13" s="29">
        <f>'201611'!H13+F13</f>
        <v>2995</v>
      </c>
    </row>
    <row r="14" spans="1:10" ht="34.15" customHeight="1" x14ac:dyDescent="0.15">
      <c r="A14" s="98" t="s">
        <v>12</v>
      </c>
      <c r="B14" s="71"/>
      <c r="C14" s="71"/>
      <c r="D14" s="3">
        <v>412</v>
      </c>
      <c r="E14" s="3">
        <v>177</v>
      </c>
      <c r="F14" s="3">
        <v>86</v>
      </c>
      <c r="G14" s="13">
        <f>F14-'201611'!F14</f>
        <v>4</v>
      </c>
      <c r="H14" s="29">
        <f>'201611'!H14+F14</f>
        <v>740</v>
      </c>
    </row>
    <row r="15" spans="1:10" ht="34.15" customHeight="1" x14ac:dyDescent="0.15">
      <c r="A15" s="98" t="s">
        <v>13</v>
      </c>
      <c r="B15" s="71"/>
      <c r="C15" s="71"/>
      <c r="D15" s="3">
        <v>1497</v>
      </c>
      <c r="E15" s="3">
        <v>496</v>
      </c>
      <c r="F15" s="3">
        <v>125</v>
      </c>
      <c r="G15" s="13">
        <f>F15-'201611'!F15</f>
        <v>-4</v>
      </c>
      <c r="H15" s="29">
        <f>'201611'!H15+F15</f>
        <v>939</v>
      </c>
    </row>
    <row r="16" spans="1:10" ht="34.15" customHeight="1" x14ac:dyDescent="0.15">
      <c r="A16" s="98" t="s">
        <v>14</v>
      </c>
      <c r="B16" s="71"/>
      <c r="C16" s="71"/>
      <c r="D16" s="3">
        <v>4015</v>
      </c>
      <c r="E16" s="3">
        <v>2291</v>
      </c>
      <c r="F16" s="3">
        <v>678</v>
      </c>
      <c r="G16" s="13">
        <f>F16-'201611'!F16</f>
        <v>83</v>
      </c>
      <c r="H16" s="29">
        <f>'201611'!H16+F16</f>
        <v>4719</v>
      </c>
    </row>
    <row r="17" spans="1:8" ht="34.15" customHeight="1" x14ac:dyDescent="0.15">
      <c r="A17" s="98" t="s">
        <v>15</v>
      </c>
      <c r="B17" s="71"/>
      <c r="C17" s="71"/>
      <c r="D17" s="3">
        <v>1294</v>
      </c>
      <c r="E17" s="3">
        <v>479</v>
      </c>
      <c r="F17" s="3">
        <v>88</v>
      </c>
      <c r="G17" s="13">
        <f>F17-'201611'!F17</f>
        <v>2</v>
      </c>
      <c r="H17" s="29">
        <f>'201611'!H17+F17</f>
        <v>634</v>
      </c>
    </row>
    <row r="18" spans="1:8" ht="34.15" customHeight="1" x14ac:dyDescent="0.15">
      <c r="A18" s="101" t="s">
        <v>19</v>
      </c>
      <c r="B18" s="86"/>
      <c r="C18" s="87"/>
      <c r="D18" s="3">
        <v>2</v>
      </c>
      <c r="E18" s="3">
        <v>2</v>
      </c>
      <c r="F18" s="3">
        <v>2</v>
      </c>
      <c r="G18" s="13">
        <f>F18-'201611'!F18</f>
        <v>-62</v>
      </c>
      <c r="H18" s="29">
        <f>'201611'!H18+F18</f>
        <v>556</v>
      </c>
    </row>
    <row r="19" spans="1:8" ht="34.15" customHeight="1" x14ac:dyDescent="0.15">
      <c r="A19" s="81" t="s">
        <v>20</v>
      </c>
      <c r="B19" s="76"/>
      <c r="C19" s="77"/>
      <c r="D19" s="3">
        <v>1428</v>
      </c>
      <c r="E19" s="3">
        <v>858</v>
      </c>
      <c r="F19" s="3">
        <v>326</v>
      </c>
      <c r="G19" s="13">
        <f>F19-'201611'!F19</f>
        <v>14</v>
      </c>
      <c r="H19" s="29">
        <f>'201611'!H19+F19</f>
        <v>2272</v>
      </c>
    </row>
    <row r="20" spans="1:8" ht="34.15" customHeight="1" x14ac:dyDescent="0.15">
      <c r="A20" s="81" t="s">
        <v>21</v>
      </c>
      <c r="B20" s="76"/>
      <c r="C20" s="77"/>
      <c r="D20" s="3">
        <v>4381</v>
      </c>
      <c r="E20" s="3">
        <v>2282</v>
      </c>
      <c r="F20" s="3">
        <v>1103</v>
      </c>
      <c r="G20" s="13">
        <f>F20-'201611'!F20</f>
        <v>142</v>
      </c>
      <c r="H20" s="29">
        <f>'201611'!H20+F20</f>
        <v>7652</v>
      </c>
    </row>
    <row r="21" spans="1:8" ht="34.15" customHeight="1" x14ac:dyDescent="0.15">
      <c r="A21" s="81" t="s">
        <v>22</v>
      </c>
      <c r="B21" s="76"/>
      <c r="C21" s="77"/>
      <c r="D21" s="3">
        <v>324</v>
      </c>
      <c r="E21" s="3">
        <v>204</v>
      </c>
      <c r="F21" s="3">
        <v>161</v>
      </c>
      <c r="G21" s="13">
        <f>F21-'201611'!F21</f>
        <v>59</v>
      </c>
      <c r="H21" s="29">
        <f>'201611'!H21+F21</f>
        <v>2291</v>
      </c>
    </row>
    <row r="22" spans="1:8" ht="34.15" customHeight="1" x14ac:dyDescent="0.15">
      <c r="A22" s="81" t="s">
        <v>23</v>
      </c>
      <c r="B22" s="76"/>
      <c r="C22" s="77"/>
      <c r="D22" s="3">
        <v>1299</v>
      </c>
      <c r="E22" s="3">
        <v>668</v>
      </c>
      <c r="F22" s="3">
        <v>210</v>
      </c>
      <c r="G22" s="13">
        <f>F22-'201611'!F22</f>
        <v>-156</v>
      </c>
      <c r="H22" s="29">
        <f>'201611'!H22+F22</f>
        <v>3046</v>
      </c>
    </row>
    <row r="23" spans="1:8" ht="34.15" customHeight="1" x14ac:dyDescent="0.15">
      <c r="A23" s="81" t="s">
        <v>24</v>
      </c>
      <c r="B23" s="76"/>
      <c r="C23" s="77"/>
      <c r="D23" s="3">
        <v>231</v>
      </c>
      <c r="E23" s="3">
        <v>150</v>
      </c>
      <c r="F23" s="3">
        <v>96</v>
      </c>
      <c r="G23" s="13">
        <f>F23-'201611'!F23</f>
        <v>35</v>
      </c>
      <c r="H23" s="29">
        <f>'201611'!H23+F23</f>
        <v>727</v>
      </c>
    </row>
    <row r="24" spans="1:8" ht="34.15" customHeight="1" x14ac:dyDescent="0.15">
      <c r="A24" s="81" t="s">
        <v>25</v>
      </c>
      <c r="B24" s="76"/>
      <c r="C24" s="77"/>
      <c r="D24" s="3">
        <v>159</v>
      </c>
      <c r="E24" s="3">
        <v>125</v>
      </c>
      <c r="F24" s="3">
        <v>75</v>
      </c>
      <c r="G24" s="13">
        <f>F24-'201611'!F24</f>
        <v>-17</v>
      </c>
      <c r="H24" s="29">
        <f>'201611'!H24+F24</f>
        <v>699</v>
      </c>
    </row>
    <row r="25" spans="1:8" ht="34.15" customHeight="1" x14ac:dyDescent="0.15">
      <c r="A25" s="81" t="s">
        <v>26</v>
      </c>
      <c r="B25" s="76"/>
      <c r="C25" s="77"/>
      <c r="D25" s="3">
        <v>1619</v>
      </c>
      <c r="E25" s="3">
        <v>1365</v>
      </c>
      <c r="F25" s="3">
        <v>929</v>
      </c>
      <c r="G25" s="13">
        <f>F25-'201611'!F25</f>
        <v>562</v>
      </c>
      <c r="H25" s="29">
        <f>'201611'!H25+F25</f>
        <v>7174</v>
      </c>
    </row>
    <row r="26" spans="1:8" ht="34.15" customHeight="1" x14ac:dyDescent="0.15">
      <c r="A26" s="81" t="s">
        <v>27</v>
      </c>
      <c r="B26" s="76"/>
      <c r="C26" s="77"/>
      <c r="D26" s="3">
        <v>150</v>
      </c>
      <c r="E26" s="3">
        <v>117</v>
      </c>
      <c r="F26" s="3">
        <v>55</v>
      </c>
      <c r="G26" s="13">
        <f>F26-'201611'!F26</f>
        <v>1</v>
      </c>
      <c r="H26" s="29">
        <f>'201611'!H26+F26</f>
        <v>598</v>
      </c>
    </row>
    <row r="27" spans="1:8" ht="34.15" customHeight="1" x14ac:dyDescent="0.15">
      <c r="A27" s="81" t="s">
        <v>28</v>
      </c>
      <c r="B27" s="76"/>
      <c r="C27" s="77"/>
      <c r="D27" s="3">
        <v>177</v>
      </c>
      <c r="E27" s="3">
        <v>54</v>
      </c>
      <c r="F27" s="3">
        <v>11</v>
      </c>
      <c r="G27" s="13">
        <f>F27-'201611'!F27</f>
        <v>4</v>
      </c>
      <c r="H27" s="29">
        <f>'201611'!H27+F27</f>
        <v>169</v>
      </c>
    </row>
    <row r="28" spans="1:8" ht="34.15" customHeight="1" x14ac:dyDescent="0.15">
      <c r="A28" s="81" t="s">
        <v>29</v>
      </c>
      <c r="B28" s="76"/>
      <c r="C28" s="77"/>
      <c r="D28" s="3">
        <v>486</v>
      </c>
      <c r="E28" s="3">
        <v>356</v>
      </c>
      <c r="F28" s="3">
        <v>175</v>
      </c>
      <c r="G28" s="13">
        <f>F28-'201611'!F28</f>
        <v>4</v>
      </c>
      <c r="H28" s="29">
        <f>'201611'!H28+F28</f>
        <v>1354</v>
      </c>
    </row>
    <row r="29" spans="1:8" ht="34.15" customHeight="1" x14ac:dyDescent="0.15">
      <c r="A29" s="81" t="s">
        <v>30</v>
      </c>
      <c r="B29" s="76"/>
      <c r="C29" s="77"/>
      <c r="D29" s="3">
        <v>659</v>
      </c>
      <c r="E29" s="3">
        <v>371</v>
      </c>
      <c r="F29" s="3">
        <v>212</v>
      </c>
      <c r="G29" s="13">
        <f>F29-'201611'!F29</f>
        <v>-10</v>
      </c>
      <c r="H29" s="29">
        <f>'201611'!H29+F29</f>
        <v>1694</v>
      </c>
    </row>
    <row r="30" spans="1:8" ht="34.15" customHeight="1" x14ac:dyDescent="0.15">
      <c r="A30" s="81" t="s">
        <v>31</v>
      </c>
      <c r="B30" s="76"/>
      <c r="C30" s="77"/>
      <c r="D30" s="3">
        <v>9</v>
      </c>
      <c r="E30" s="3">
        <v>9</v>
      </c>
      <c r="F30" s="3">
        <v>6</v>
      </c>
      <c r="G30" s="13">
        <f>F30-'201611'!F30</f>
        <v>-10</v>
      </c>
      <c r="H30" s="29">
        <f>'201611'!H30+F30</f>
        <v>965</v>
      </c>
    </row>
    <row r="31" spans="1:8" ht="34.15" customHeight="1" x14ac:dyDescent="0.15">
      <c r="A31" s="81" t="s">
        <v>32</v>
      </c>
      <c r="B31" s="76"/>
      <c r="C31" s="77"/>
      <c r="D31" s="3">
        <v>818</v>
      </c>
      <c r="E31" s="3">
        <v>591</v>
      </c>
      <c r="F31" s="3">
        <v>316</v>
      </c>
      <c r="G31" s="13">
        <f>F31-'201611'!F31</f>
        <v>70</v>
      </c>
      <c r="H31" s="29">
        <f>'201611'!H31+F31</f>
        <v>2178</v>
      </c>
    </row>
    <row r="32" spans="1:8" ht="34.15" customHeight="1" x14ac:dyDescent="0.15">
      <c r="A32" s="81" t="s">
        <v>33</v>
      </c>
      <c r="B32" s="76"/>
      <c r="C32" s="77"/>
      <c r="D32" s="3">
        <v>474</v>
      </c>
      <c r="E32" s="3">
        <v>339</v>
      </c>
      <c r="F32" s="3">
        <v>233</v>
      </c>
      <c r="G32" s="13">
        <f>F32-'201611'!F32</f>
        <v>-9</v>
      </c>
      <c r="H32" s="29">
        <f>'201611'!H32+F32</f>
        <v>2370</v>
      </c>
    </row>
    <row r="33" spans="1:8" ht="34.15" customHeight="1" x14ac:dyDescent="0.15">
      <c r="A33" s="81" t="s">
        <v>34</v>
      </c>
      <c r="B33" s="76"/>
      <c r="C33" s="77"/>
      <c r="D33" s="3">
        <v>272</v>
      </c>
      <c r="E33" s="3">
        <v>150</v>
      </c>
      <c r="F33" s="3">
        <v>52</v>
      </c>
      <c r="G33" s="13">
        <f>F33-'201611'!F33</f>
        <v>-2</v>
      </c>
      <c r="H33" s="29">
        <f>'201611'!H33+F33</f>
        <v>443</v>
      </c>
    </row>
    <row r="34" spans="1:8" ht="34.15" customHeight="1" x14ac:dyDescent="0.15">
      <c r="A34" s="81" t="s">
        <v>35</v>
      </c>
      <c r="B34" s="76"/>
      <c r="C34" s="77"/>
      <c r="D34" s="3">
        <v>1502</v>
      </c>
      <c r="E34" s="3">
        <v>1035</v>
      </c>
      <c r="F34" s="3">
        <v>381</v>
      </c>
      <c r="G34" s="13">
        <f>F34-'201611'!F34</f>
        <v>-74</v>
      </c>
      <c r="H34" s="29">
        <f>'201611'!H34+F34</f>
        <v>3078</v>
      </c>
    </row>
    <row r="35" spans="1:8" ht="34.15" customHeight="1" x14ac:dyDescent="0.15">
      <c r="A35" s="81" t="s">
        <v>36</v>
      </c>
      <c r="B35" s="76"/>
      <c r="C35" s="77"/>
      <c r="D35" s="3">
        <v>766</v>
      </c>
      <c r="E35" s="3">
        <v>605</v>
      </c>
      <c r="F35" s="3">
        <v>407</v>
      </c>
      <c r="G35" s="13">
        <f>F35-'201611'!F35</f>
        <v>2</v>
      </c>
      <c r="H35" s="29">
        <f>'201611'!H35+F35</f>
        <v>4916</v>
      </c>
    </row>
    <row r="36" spans="1:8" ht="34.15" customHeight="1" x14ac:dyDescent="0.15">
      <c r="A36" s="81" t="s">
        <v>37</v>
      </c>
      <c r="B36" s="76"/>
      <c r="C36" s="77"/>
      <c r="D36" s="3">
        <v>448</v>
      </c>
      <c r="E36" s="3">
        <v>151</v>
      </c>
      <c r="F36" s="3">
        <v>61</v>
      </c>
      <c r="G36" s="13">
        <f>F36-'201611'!F36</f>
        <v>2</v>
      </c>
      <c r="H36" s="29">
        <f>'201611'!H36+F36</f>
        <v>480</v>
      </c>
    </row>
    <row r="37" spans="1:8" ht="34.15" customHeight="1" x14ac:dyDescent="0.15">
      <c r="A37" s="81" t="s">
        <v>38</v>
      </c>
      <c r="B37" s="76"/>
      <c r="C37" s="77"/>
      <c r="D37" s="3">
        <v>511</v>
      </c>
      <c r="E37" s="3">
        <v>188</v>
      </c>
      <c r="F37" s="3">
        <v>90</v>
      </c>
      <c r="G37" s="13">
        <f>F37-'201611'!F37</f>
        <v>0</v>
      </c>
      <c r="H37" s="29">
        <f>'201611'!H37+F37</f>
        <v>693</v>
      </c>
    </row>
    <row r="38" spans="1:8" ht="34.15" customHeight="1" x14ac:dyDescent="0.15">
      <c r="A38" s="81" t="s">
        <v>39</v>
      </c>
      <c r="B38" s="76"/>
      <c r="C38" s="77"/>
      <c r="D38" s="3">
        <v>2761</v>
      </c>
      <c r="E38" s="3">
        <v>921</v>
      </c>
      <c r="F38" s="3">
        <v>152</v>
      </c>
      <c r="G38" s="13">
        <f>F38-'201611'!F38</f>
        <v>-5</v>
      </c>
      <c r="H38" s="29">
        <f>'201611'!H38+F38</f>
        <v>1111</v>
      </c>
    </row>
    <row r="39" spans="1:8" ht="34.15" customHeight="1" x14ac:dyDescent="0.15">
      <c r="A39" s="81" t="s">
        <v>40</v>
      </c>
      <c r="B39" s="76"/>
      <c r="C39" s="77"/>
      <c r="D39" s="3">
        <v>1659</v>
      </c>
      <c r="E39" s="3">
        <v>416</v>
      </c>
      <c r="F39" s="3">
        <v>141</v>
      </c>
      <c r="G39" s="13">
        <f>F39-'201611'!F39</f>
        <v>-21</v>
      </c>
      <c r="H39" s="29">
        <f>'201611'!H39+F39</f>
        <v>1205</v>
      </c>
    </row>
    <row r="40" spans="1:8" ht="34.15" customHeight="1" x14ac:dyDescent="0.15">
      <c r="A40" s="81" t="s">
        <v>41</v>
      </c>
      <c r="B40" s="76"/>
      <c r="C40" s="77"/>
      <c r="D40" s="3">
        <v>1580</v>
      </c>
      <c r="E40" s="3">
        <v>647</v>
      </c>
      <c r="F40" s="3">
        <v>97</v>
      </c>
      <c r="G40" s="13">
        <f>F40-'201611'!F40</f>
        <v>5</v>
      </c>
      <c r="H40" s="29">
        <f>'201611'!H40+F40</f>
        <v>745</v>
      </c>
    </row>
    <row r="41" spans="1:8" ht="34.15" customHeight="1" x14ac:dyDescent="0.15">
      <c r="A41" s="78" t="s">
        <v>42</v>
      </c>
      <c r="B41" s="79"/>
      <c r="C41" s="80"/>
      <c r="D41" s="16">
        <v>188</v>
      </c>
      <c r="E41" s="16">
        <v>156</v>
      </c>
      <c r="F41" s="16">
        <v>62</v>
      </c>
      <c r="G41" s="13">
        <f>F41-'201611'!F41</f>
        <v>-17</v>
      </c>
      <c r="H41" s="29">
        <f>'201611'!H41+F41</f>
        <v>568</v>
      </c>
    </row>
    <row r="42" spans="1:8" ht="34.15" customHeight="1" x14ac:dyDescent="0.15">
      <c r="A42" s="78" t="s">
        <v>48</v>
      </c>
      <c r="B42" s="79"/>
      <c r="C42" s="80"/>
      <c r="D42" s="16">
        <v>0</v>
      </c>
      <c r="E42" s="16">
        <v>0</v>
      </c>
      <c r="F42" s="16">
        <v>0</v>
      </c>
      <c r="G42" s="13">
        <f>F42-'201611'!F42</f>
        <v>-248</v>
      </c>
      <c r="H42" s="29">
        <f>'201611'!H42+F42</f>
        <v>2723</v>
      </c>
    </row>
    <row r="43" spans="1:8" ht="34.15" customHeight="1" x14ac:dyDescent="0.15">
      <c r="A43" s="81" t="s">
        <v>50</v>
      </c>
      <c r="B43" s="76"/>
      <c r="C43" s="77"/>
      <c r="D43" s="3">
        <v>1228</v>
      </c>
      <c r="E43" s="3">
        <v>442</v>
      </c>
      <c r="F43" s="3">
        <v>96</v>
      </c>
      <c r="G43" s="13">
        <f>F43-'201611'!F43</f>
        <v>25</v>
      </c>
      <c r="H43" s="29">
        <f>'201611'!H43+F43</f>
        <v>565</v>
      </c>
    </row>
    <row r="44" spans="1:8" ht="34.15" customHeight="1" x14ac:dyDescent="0.15">
      <c r="A44" s="81" t="s">
        <v>51</v>
      </c>
      <c r="B44" s="76"/>
      <c r="C44" s="77"/>
      <c r="D44" s="3">
        <v>1496</v>
      </c>
      <c r="E44" s="3">
        <v>528</v>
      </c>
      <c r="F44" s="3">
        <v>105</v>
      </c>
      <c r="G44" s="9">
        <f>F44-'201611'!F44</f>
        <v>5</v>
      </c>
      <c r="H44" s="27">
        <f>'201611'!H44+F44</f>
        <v>877</v>
      </c>
    </row>
    <row r="45" spans="1:8" ht="34.15" customHeight="1" x14ac:dyDescent="0.15">
      <c r="A45" s="110" t="s">
        <v>52</v>
      </c>
      <c r="B45" s="111"/>
      <c r="C45" s="112"/>
      <c r="D45" s="3">
        <v>720</v>
      </c>
      <c r="E45" s="3">
        <v>459</v>
      </c>
      <c r="F45" s="3">
        <v>252</v>
      </c>
      <c r="G45" s="9">
        <f>F45-'201611'!F45</f>
        <v>-51</v>
      </c>
      <c r="H45" s="27">
        <f>'201611'!H45+F45</f>
        <v>3078</v>
      </c>
    </row>
    <row r="46" spans="1:8" ht="34.15" customHeight="1" thickBot="1" x14ac:dyDescent="0.2">
      <c r="A46" s="113" t="s">
        <v>69</v>
      </c>
      <c r="B46" s="114"/>
      <c r="C46" s="115"/>
      <c r="D46" s="10">
        <v>1306</v>
      </c>
      <c r="E46" s="10">
        <v>473</v>
      </c>
      <c r="F46" s="3">
        <v>160</v>
      </c>
      <c r="G46" s="9">
        <f>F46</f>
        <v>160</v>
      </c>
      <c r="H46" s="27">
        <f>'201611'!H46+F46</f>
        <v>76791</v>
      </c>
    </row>
    <row r="47" spans="1:8" ht="34.15" customHeight="1" thickBot="1" x14ac:dyDescent="0.2">
      <c r="A47" s="92" t="s">
        <v>18</v>
      </c>
      <c r="B47" s="93"/>
      <c r="C47" s="93"/>
      <c r="D47" s="7">
        <f>SUM(D4:D46)</f>
        <v>56122</v>
      </c>
      <c r="E47" s="7">
        <f>SUM(E4:E46)</f>
        <v>28480</v>
      </c>
      <c r="F47" s="7">
        <f>SUM(F4:F46)</f>
        <v>10502</v>
      </c>
      <c r="G47" s="8">
        <f>F47-'201611'!F46</f>
        <v>400</v>
      </c>
      <c r="H47" s="28">
        <f>'201611'!H46+F47</f>
        <v>87133</v>
      </c>
    </row>
    <row r="48" spans="1:8" ht="30.75" customHeight="1" x14ac:dyDescent="0.15">
      <c r="A48" s="106" t="s">
        <v>60</v>
      </c>
      <c r="B48" s="107"/>
      <c r="C48" s="107"/>
      <c r="D48" s="107"/>
      <c r="E48" s="107"/>
      <c r="F48" s="107"/>
      <c r="G48" s="107"/>
      <c r="H48" s="107"/>
    </row>
    <row r="49" ht="30.75" customHeight="1" x14ac:dyDescent="0.15"/>
  </sheetData>
  <mergeCells count="48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8:H48"/>
    <mergeCell ref="A43:C43"/>
    <mergeCell ref="A44:C44"/>
    <mergeCell ref="A47:C47"/>
    <mergeCell ref="A38:C38"/>
    <mergeCell ref="A39:C39"/>
    <mergeCell ref="A40:C40"/>
    <mergeCell ref="A41:C41"/>
    <mergeCell ref="A42:C42"/>
    <mergeCell ref="A45:C45"/>
    <mergeCell ref="A46:C46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19</vt:i4>
      </vt:variant>
    </vt:vector>
  </HeadingPairs>
  <TitlesOfParts>
    <vt:vector size="32" baseType="lpstr">
      <vt:lpstr>201604</vt:lpstr>
      <vt:lpstr>201605</vt:lpstr>
      <vt:lpstr>201606ﾃﾞｰﾀ無</vt:lpstr>
      <vt:lpstr>201607</vt:lpstr>
      <vt:lpstr>201608</vt:lpstr>
      <vt:lpstr>201609</vt:lpstr>
      <vt:lpstr>201610</vt:lpstr>
      <vt:lpstr>201611</vt:lpstr>
      <vt:lpstr>201612</vt:lpstr>
      <vt:lpstr>201701</vt:lpstr>
      <vt:lpstr>201702</vt:lpstr>
      <vt:lpstr>201703</vt:lpstr>
      <vt:lpstr>年度計</vt:lpstr>
      <vt:lpstr>'201605'!Print_Area</vt:lpstr>
      <vt:lpstr>'201610'!Print_Area</vt:lpstr>
      <vt:lpstr>'201611'!Print_Area</vt:lpstr>
      <vt:lpstr>'201612'!Print_Area</vt:lpstr>
      <vt:lpstr>'201702'!Print_Area</vt:lpstr>
      <vt:lpstr>'201703'!Print_Area</vt:lpstr>
      <vt:lpstr>'201604'!Print_Titles</vt:lpstr>
      <vt:lpstr>'201605'!Print_Titles</vt:lpstr>
      <vt:lpstr>'201606ﾃﾞｰﾀ無'!Print_Titles</vt:lpstr>
      <vt:lpstr>'201607'!Print_Titles</vt:lpstr>
      <vt:lpstr>'201608'!Print_Titles</vt:lpstr>
      <vt:lpstr>'201609'!Print_Titles</vt:lpstr>
      <vt:lpstr>'201610'!Print_Titles</vt:lpstr>
      <vt:lpstr>'201611'!Print_Titles</vt:lpstr>
      <vt:lpstr>'201612'!Print_Titles</vt:lpstr>
      <vt:lpstr>'201701'!Print_Titles</vt:lpstr>
      <vt:lpstr>'201702'!Print_Titles</vt:lpstr>
      <vt:lpstr>'201703'!Print_Titles</vt:lpstr>
      <vt:lpstr>年度計!Print_Titles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渡部　淳一</cp:lastModifiedBy>
  <cp:lastPrinted>2017-04-10T03:17:26Z</cp:lastPrinted>
  <dcterms:created xsi:type="dcterms:W3CDTF">2013-09-10T06:26:29Z</dcterms:created>
  <dcterms:modified xsi:type="dcterms:W3CDTF">2017-04-10T03:17:41Z</dcterms:modified>
</cp:coreProperties>
</file>