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AL8" i="4" s="1"/>
  <c r="Q6" i="5"/>
  <c r="AD10" i="4" s="1"/>
  <c r="P6" i="5"/>
  <c r="O6" i="5"/>
  <c r="P10" i="4" s="1"/>
  <c r="N6" i="5"/>
  <c r="M6" i="5"/>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I10" i="4"/>
  <c r="B10" i="4"/>
  <c r="BB8" i="4"/>
  <c r="W8" i="4"/>
  <c r="I8" i="4"/>
  <c r="B6"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<sst xmlns="http://schemas.openxmlformats.org/spreadsheetml/2006/main" count="232" uniqueCount="111">
  <si>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</si>
  <si>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</si>
  <si>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</si>
  <si>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</si>
  <si>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</si>
  <si>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</si>
  <si>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</si>
  <si>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</si>
  <si>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</si>
  <si>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</si>
  <si>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</si>
  <si>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</si>
  <si>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</si>
  <si>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</si>
  <si>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</si>
  <si>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</si>
  <si>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</si>
  <si>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</si>
  <si>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</si>
  <si>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</si>
  <si>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</si>
  <si>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</si>
  <si>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</si>
  <si>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</si>
  <si>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</si>
  <si>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</si>
  <si>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</si>
  <si>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</si>
  <si>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</si>
  <si>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</si>
  <si>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</si>
  <si>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</si>
  <si>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</si>
  <si>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</si>
  <si>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</si>
  <si>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</si>
  <si>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</si>
  <si>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</si>
  <si>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</si>
  <si>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</si>
  <si>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</si>
  <si>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</si>
  <si>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</si>
  <si>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</si>
  <si>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</si>
  <si>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</si>
  <si>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</si>
  <si>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</si>
  <si>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</si>
  <si>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</si>
  <si>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</si>
  <si>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</si>
  <si>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</si>
  <si>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</si>
  <si>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</si>
  <si>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</si>
  <si>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</si>
  <si>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</si>
  <si>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</si>
  <si>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</si>
  <si>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</si>
  <si>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</si>
  <si>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</si>
  <si>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</si>
  <si>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</si>
  <si>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</si>
  <si>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</si>
  <si>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</si>
  <si>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</si>
  <si>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</si>
  <si>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</si>
  <si>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</si>
  <si>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</si>
  <si>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</si>
  <si>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</si>
  <si>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</si>
  <si>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</si>
  <si>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</si>
  <si>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</si>
  <si>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</si>
  <si>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</si>
  <si>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</si>
  <si>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</si>
  <si>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</si>
  <si>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</si>
  <si>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</si>
  <si>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</si>
  <si>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</si>
  <si>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</si>
  <si>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</si>
  <si>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</si>
  <si>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</si>
  <si>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</si>
  <si>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</si>
  <si>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</si>
  <si>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</si>
  <si>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</si>
  <si>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</si>
  <si>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</si>
  <si>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個別排水処理</t>
  </si>
  <si>
    <t>L2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</si>
  <si>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</si>
  <si>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</si>
  <si>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</si>
  <si>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</si>
  <si>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</si>
  <si>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</si>
  <si>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</si>
  <si>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また、平成32年度より公営企業会計へ移行を予定しており、経営状況を的確に把握し経営改善や経営判断を行いつつ、適正な使用料収入の確保や維持管理費削減等を積極的に推進することが必要である。</t>
    <phoneticPr fontId="4"/>
  </si>
  <si>
    <t>耐用年数に至っていないが、将来の改築等を見据え財源を確保しつつ、投資計画に沿った更新を行う必要がある。</t>
    <rPh sb="0" eb="2">
      <t>タイヨウ</t>
    </rPh>
    <rPh sb="2" eb="4">
      <t>ネンスウ</t>
    </rPh>
    <rPh sb="5" eb="6">
      <t>イタ</t>
    </rPh>
    <phoneticPr fontId="4"/>
  </si>
  <si>
    <t>①収益的収支比率は100％を超えてはいるが、適正な使用料収入の確保や更なる費用削減を図り経営改善を図っていく必要がある。
④は、類似団体平均値と比べて低く、平成38年度末で企業債の残高はなくなる。
⑤は、類似団体平均値と比べて高いが、今後も適正な使用料収入の確保や維持管理費の削減など経営改善を図る必要がある。
⑦は類似団体平均値と比べて低いが、これは人口減少により使用水量が少なくなったことによるものである。
⑧は100％になっているが、今後も経営改善を図っていく必要がある。</t>
    <rPh sb="14" eb="15">
      <t>コ</t>
    </rPh>
    <rPh sb="75" eb="76">
      <t>ヒク</t>
    </rPh>
    <rPh sb="78" eb="80">
      <t>ヘイセイ</t>
    </rPh>
    <rPh sb="82" eb="84">
      <t>ネンド</t>
    </rPh>
    <rPh sb="84" eb="85">
      <t>マツ</t>
    </rPh>
    <rPh sb="86" eb="89">
      <t>キギョウサイ</t>
    </rPh>
    <rPh sb="90" eb="92">
      <t>ザンダカ</t>
    </rPh>
    <rPh sb="113" eb="114">
      <t>タカ</t>
    </rPh>
    <rPh sb="176" eb="178">
      <t>ジンコウ</t>
    </rPh>
    <rPh sb="178" eb="180">
      <t>ゲンショウ</t>
    </rPh>
    <rPh sb="183" eb="185">
      <t>シヨウ</t>
    </rPh>
    <rPh sb="185" eb="187">
      <t>スイリョウ</t>
    </rPh>
    <rPh sb="188" eb="189">
      <t>スク</t>
    </rPh>
    <rPh sb="220" eb="222">
      <t>コンゴ</t>
    </rPh>
    <rPh sb="223" eb="225">
      <t>ケイエイ</t>
    </rPh>
    <rPh sb="225" eb="227">
      <t>カイゼン</t>
    </rPh>
    <rPh sb="228" eb="229">
      <t>ハカ</t>
    </rPh>
    <rPh sb="233" eb="23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</si>
</sst>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3173352"/>
        <c:axId val="16317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63173352"/>
        <c:axId val="163173744"/>
      </c:lineChart>
      <c:dateAx>
        <c:axId val="163173352"/>
        <c:scaling>
          <c:orientation val="minMax"/>
        </c:scaling>
        <c:delete val="1"/>
        <c:axPos val="b"/>
        <c:numFmt formatCode="ge" sourceLinked="1"/>
        <c:majorTickMark val="none"/>
        <c:minorTickMark val="none"/>
        <c:tickLblPos val="none"/>
        <c:crossAx val="163173744"/>
        <c:crosses val="autoZero"/>
        <c:auto val="1"/>
        <c:lblOffset val="100"/>
        <c:baseTimeUnit val="years"/>
      </c:dateAx>
      <c:valAx>
        <c:axId val="16317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3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52.94</c:v>
                </c:pt>
                <c:pt idx="1">
                  <c:v>41.18</c:v>
                </c:pt>
                <c:pt idx="2">
                  <c:v>29.41</c:v>
                </c:pt>
                <c:pt idx="3">
                  <c:v>27.06</c:v>
                </c:pt>
                <c:pt idx="4">
                  <c:v>27.06</c:v>
                </c:pt>
              </c:numCache>
            </c:numRef>
          </c:val>
        </c:ser>
        <c:dLbls>
          <c:showLegendKey val="0"/>
          <c:showVal val="0"/>
          <c:showCatName val="0"/>
          <c:showSerName val="0"/>
          <c:showPercent val="0"/>
          <c:showBubbleSize val="0"/>
        </c:dLbls>
        <c:gapWidth val="150"/>
        <c:axId val="165343984"/>
        <c:axId val="165343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50</c:v>
                </c:pt>
                <c:pt idx="1">
                  <c:v>55.42</c:v>
                </c:pt>
                <c:pt idx="2">
                  <c:v>45.33</c:v>
                </c:pt>
                <c:pt idx="3">
                  <c:v>48.69</c:v>
                </c:pt>
                <c:pt idx="4">
                  <c:v>52.52</c:v>
                </c:pt>
              </c:numCache>
            </c:numRef>
          </c:val>
          <c:smooth val="0"/>
        </c:ser>
        <c:dLbls>
          <c:showLegendKey val="0"/>
          <c:showVal val="0"/>
          <c:showCatName val="0"/>
          <c:showSerName val="0"/>
          <c:showPercent val="0"/>
          <c:showBubbleSize val="0"/>
        </c:dLbls>
        <c:marker val="1"/>
        <c:smooth val="0"/>
        <c:axId val="165343984"/>
        <c:axId val="165343592"/>
      </c:lineChart>
      <c:dateAx>
        <c:axId val="165343984"/>
        <c:scaling>
          <c:orientation val="minMax"/>
        </c:scaling>
        <c:delete val="1"/>
        <c:axPos val="b"/>
        <c:numFmt formatCode="ge" sourceLinked="1"/>
        <c:majorTickMark val="none"/>
        <c:minorTickMark val="none"/>
        <c:tickLblPos val="none"/>
        <c:crossAx val="165343592"/>
        <c:crosses val="autoZero"/>
        <c:auto val="1"/>
        <c:lblOffset val="100"/>
        <c:baseTimeUnit val="years"/>
      </c:dateAx>
      <c:valAx>
        <c:axId val="165343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4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65724456"/>
        <c:axId val="16572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76.58</c:v>
                </c:pt>
                <c:pt idx="1">
                  <c:v>74.290000000000006</c:v>
                </c:pt>
                <c:pt idx="2">
                  <c:v>87.3</c:v>
                </c:pt>
                <c:pt idx="3">
                  <c:v>87.42</c:v>
                </c:pt>
                <c:pt idx="4">
                  <c:v>84.94</c:v>
                </c:pt>
              </c:numCache>
            </c:numRef>
          </c:val>
          <c:smooth val="0"/>
        </c:ser>
        <c:dLbls>
          <c:showLegendKey val="0"/>
          <c:showVal val="0"/>
          <c:showCatName val="0"/>
          <c:showSerName val="0"/>
          <c:showPercent val="0"/>
          <c:showBubbleSize val="0"/>
        </c:dLbls>
        <c:marker val="1"/>
        <c:smooth val="0"/>
        <c:axId val="165724456"/>
        <c:axId val="165724848"/>
      </c:lineChart>
      <c:dateAx>
        <c:axId val="165724456"/>
        <c:scaling>
          <c:orientation val="minMax"/>
        </c:scaling>
        <c:delete val="1"/>
        <c:axPos val="b"/>
        <c:numFmt formatCode="ge" sourceLinked="1"/>
        <c:majorTickMark val="none"/>
        <c:minorTickMark val="none"/>
        <c:tickLblPos val="none"/>
        <c:crossAx val="165724848"/>
        <c:crosses val="autoZero"/>
        <c:auto val="1"/>
        <c:lblOffset val="100"/>
        <c:baseTimeUnit val="years"/>
      </c:dateAx>
      <c:valAx>
        <c:axId val="16572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724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92.28</c:v>
                </c:pt>
                <c:pt idx="1">
                  <c:v>94.89</c:v>
                </c:pt>
                <c:pt idx="2">
                  <c:v>99.62</c:v>
                </c:pt>
                <c:pt idx="3">
                  <c:v>99.58</c:v>
                </c:pt>
                <c:pt idx="4">
                  <c:v>100.05</c:v>
                </c:pt>
              </c:numCache>
            </c:numRef>
          </c:val>
        </c:ser>
        <c:dLbls>
          <c:showLegendKey val="0"/>
          <c:showVal val="0"/>
          <c:showCatName val="0"/>
          <c:showSerName val="0"/>
          <c:showPercent val="0"/>
          <c:showBubbleSize val="0"/>
        </c:dLbls>
        <c:gapWidth val="150"/>
        <c:axId val="163174920"/>
        <c:axId val="163175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74920"/>
        <c:axId val="163175312"/>
      </c:lineChart>
      <c:dateAx>
        <c:axId val="163174920"/>
        <c:scaling>
          <c:orientation val="minMax"/>
        </c:scaling>
        <c:delete val="1"/>
        <c:axPos val="b"/>
        <c:numFmt formatCode="ge" sourceLinked="1"/>
        <c:majorTickMark val="none"/>
        <c:minorTickMark val="none"/>
        <c:tickLblPos val="none"/>
        <c:crossAx val="163175312"/>
        <c:crosses val="autoZero"/>
        <c:auto val="1"/>
        <c:lblOffset val="100"/>
        <c:baseTimeUnit val="years"/>
      </c:dateAx>
      <c:valAx>
        <c:axId val="163175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4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3176488"/>
        <c:axId val="165340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3176488"/>
        <c:axId val="165340456"/>
      </c:lineChart>
      <c:dateAx>
        <c:axId val="163176488"/>
        <c:scaling>
          <c:orientation val="minMax"/>
        </c:scaling>
        <c:delete val="1"/>
        <c:axPos val="b"/>
        <c:numFmt formatCode="ge" sourceLinked="1"/>
        <c:majorTickMark val="none"/>
        <c:minorTickMark val="none"/>
        <c:tickLblPos val="none"/>
        <c:crossAx val="165340456"/>
        <c:crosses val="autoZero"/>
        <c:auto val="1"/>
        <c:lblOffset val="100"/>
        <c:baseTimeUnit val="years"/>
      </c:dateAx>
      <c:valAx>
        <c:axId val="165340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3176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341632"/>
        <c:axId val="165342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341632"/>
        <c:axId val="165342024"/>
      </c:lineChart>
      <c:dateAx>
        <c:axId val="165341632"/>
        <c:scaling>
          <c:orientation val="minMax"/>
        </c:scaling>
        <c:delete val="1"/>
        <c:axPos val="b"/>
        <c:numFmt formatCode="ge" sourceLinked="1"/>
        <c:majorTickMark val="none"/>
        <c:minorTickMark val="none"/>
        <c:tickLblPos val="none"/>
        <c:crossAx val="165342024"/>
        <c:crosses val="autoZero"/>
        <c:auto val="1"/>
        <c:lblOffset val="100"/>
        <c:baseTimeUnit val="years"/>
      </c:dateAx>
      <c:valAx>
        <c:axId val="165342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341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454432"/>
        <c:axId val="165454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54432"/>
        <c:axId val="165454824"/>
      </c:lineChart>
      <c:dateAx>
        <c:axId val="165454432"/>
        <c:scaling>
          <c:orientation val="minMax"/>
        </c:scaling>
        <c:delete val="1"/>
        <c:axPos val="b"/>
        <c:numFmt formatCode="ge" sourceLinked="1"/>
        <c:majorTickMark val="none"/>
        <c:minorTickMark val="none"/>
        <c:tickLblPos val="none"/>
        <c:crossAx val="165454824"/>
        <c:crosses val="autoZero"/>
        <c:auto val="1"/>
        <c:lblOffset val="100"/>
        <c:baseTimeUnit val="years"/>
      </c:dateAx>
      <c:valAx>
        <c:axId val="165454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5456392"/>
        <c:axId val="16545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5456392"/>
        <c:axId val="165456784"/>
      </c:lineChart>
      <c:dateAx>
        <c:axId val="165456392"/>
        <c:scaling>
          <c:orientation val="minMax"/>
        </c:scaling>
        <c:delete val="1"/>
        <c:axPos val="b"/>
        <c:numFmt formatCode="ge" sourceLinked="1"/>
        <c:majorTickMark val="none"/>
        <c:minorTickMark val="none"/>
        <c:tickLblPos val="none"/>
        <c:crossAx val="165456784"/>
        <c:crosses val="autoZero"/>
        <c:auto val="1"/>
        <c:lblOffset val="100"/>
        <c:baseTimeUnit val="years"/>
      </c:dateAx>
      <c:valAx>
        <c:axId val="16545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6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5.22</c:v>
                </c:pt>
                <c:pt idx="1">
                  <c:v>6.02</c:v>
                </c:pt>
                <c:pt idx="2">
                  <c:v>10.050000000000001</c:v>
                </c:pt>
                <c:pt idx="3">
                  <c:v>14.08</c:v>
                </c:pt>
                <c:pt idx="4">
                  <c:v>10.73</c:v>
                </c:pt>
              </c:numCache>
            </c:numRef>
          </c:val>
        </c:ser>
        <c:dLbls>
          <c:showLegendKey val="0"/>
          <c:showVal val="0"/>
          <c:showCatName val="0"/>
          <c:showSerName val="0"/>
          <c:showPercent val="0"/>
          <c:showBubbleSize val="0"/>
        </c:dLbls>
        <c:gapWidth val="150"/>
        <c:axId val="165613456"/>
        <c:axId val="165613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946.72</c:v>
                </c:pt>
                <c:pt idx="1">
                  <c:v>844.96</c:v>
                </c:pt>
                <c:pt idx="2">
                  <c:v>825.66</c:v>
                </c:pt>
                <c:pt idx="3">
                  <c:v>799.41</c:v>
                </c:pt>
                <c:pt idx="4">
                  <c:v>701.33</c:v>
                </c:pt>
              </c:numCache>
            </c:numRef>
          </c:val>
          <c:smooth val="0"/>
        </c:ser>
        <c:dLbls>
          <c:showLegendKey val="0"/>
          <c:showVal val="0"/>
          <c:showCatName val="0"/>
          <c:showSerName val="0"/>
          <c:showPercent val="0"/>
          <c:showBubbleSize val="0"/>
        </c:dLbls>
        <c:marker val="1"/>
        <c:smooth val="0"/>
        <c:axId val="165613456"/>
        <c:axId val="165613848"/>
      </c:lineChart>
      <c:dateAx>
        <c:axId val="165613456"/>
        <c:scaling>
          <c:orientation val="minMax"/>
        </c:scaling>
        <c:delete val="1"/>
        <c:axPos val="b"/>
        <c:numFmt formatCode="ge" sourceLinked="1"/>
        <c:majorTickMark val="none"/>
        <c:minorTickMark val="none"/>
        <c:tickLblPos val="none"/>
        <c:crossAx val="165613848"/>
        <c:crosses val="autoZero"/>
        <c:auto val="1"/>
        <c:lblOffset val="100"/>
        <c:baseTimeUnit val="years"/>
      </c:dateAx>
      <c:valAx>
        <c:axId val="165613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52.93</c:v>
                </c:pt>
                <c:pt idx="1">
                  <c:v>32.03</c:v>
                </c:pt>
                <c:pt idx="2">
                  <c:v>34.5</c:v>
                </c:pt>
                <c:pt idx="3">
                  <c:v>28.41</c:v>
                </c:pt>
                <c:pt idx="4">
                  <c:v>71.790000000000006</c:v>
                </c:pt>
              </c:numCache>
            </c:numRef>
          </c:val>
        </c:ser>
        <c:dLbls>
          <c:showLegendKey val="0"/>
          <c:showVal val="0"/>
          <c:showCatName val="0"/>
          <c:showSerName val="0"/>
          <c:showPercent val="0"/>
          <c:showBubbleSize val="0"/>
        </c:dLbls>
        <c:gapWidth val="150"/>
        <c:axId val="165456000"/>
        <c:axId val="165454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54.34</c:v>
                </c:pt>
                <c:pt idx="1">
                  <c:v>51.86</c:v>
                </c:pt>
                <c:pt idx="2">
                  <c:v>53.57</c:v>
                </c:pt>
                <c:pt idx="3">
                  <c:v>51.57</c:v>
                </c:pt>
                <c:pt idx="4">
                  <c:v>53.48</c:v>
                </c:pt>
              </c:numCache>
            </c:numRef>
          </c:val>
          <c:smooth val="0"/>
        </c:ser>
        <c:dLbls>
          <c:showLegendKey val="0"/>
          <c:showVal val="0"/>
          <c:showCatName val="0"/>
          <c:showSerName val="0"/>
          <c:showPercent val="0"/>
          <c:showBubbleSize val="0"/>
        </c:dLbls>
        <c:marker val="1"/>
        <c:smooth val="0"/>
        <c:axId val="165456000"/>
        <c:axId val="165454040"/>
      </c:lineChart>
      <c:dateAx>
        <c:axId val="165456000"/>
        <c:scaling>
          <c:orientation val="minMax"/>
        </c:scaling>
        <c:delete val="1"/>
        <c:axPos val="b"/>
        <c:numFmt formatCode="ge" sourceLinked="1"/>
        <c:majorTickMark val="none"/>
        <c:minorTickMark val="none"/>
        <c:tickLblPos val="none"/>
        <c:crossAx val="165454040"/>
        <c:crosses val="autoZero"/>
        <c:auto val="1"/>
        <c:lblOffset val="100"/>
        <c:baseTimeUnit val="years"/>
      </c:dateAx>
      <c:valAx>
        <c:axId val="165454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456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282.27999999999997</c:v>
                </c:pt>
                <c:pt idx="1">
                  <c:v>485.46</c:v>
                </c:pt>
                <c:pt idx="2">
                  <c:v>464.29</c:v>
                </c:pt>
                <c:pt idx="3">
                  <c:v>581.16</c:v>
                </c:pt>
                <c:pt idx="4">
                  <c:v>237.92</c:v>
                </c:pt>
              </c:numCache>
            </c:numRef>
          </c:val>
        </c:ser>
        <c:dLbls>
          <c:showLegendKey val="0"/>
          <c:showVal val="0"/>
          <c:showCatName val="0"/>
          <c:showSerName val="0"/>
          <c:showPercent val="0"/>
          <c:showBubbleSize val="0"/>
        </c:dLbls>
        <c:gapWidth val="150"/>
        <c:axId val="165615808"/>
        <c:axId val="16561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273.08999999999997</c:v>
                </c:pt>
                <c:pt idx="1">
                  <c:v>297.51</c:v>
                </c:pt>
                <c:pt idx="2">
                  <c:v>275.01</c:v>
                </c:pt>
                <c:pt idx="3">
                  <c:v>282.5</c:v>
                </c:pt>
                <c:pt idx="4">
                  <c:v>277.29000000000002</c:v>
                </c:pt>
              </c:numCache>
            </c:numRef>
          </c:val>
          <c:smooth val="0"/>
        </c:ser>
        <c:dLbls>
          <c:showLegendKey val="0"/>
          <c:showVal val="0"/>
          <c:showCatName val="0"/>
          <c:showSerName val="0"/>
          <c:showPercent val="0"/>
          <c:showBubbleSize val="0"/>
        </c:dLbls>
        <c:marker val="1"/>
        <c:smooth val="0"/>
        <c:axId val="165615808"/>
        <c:axId val="165616200"/>
      </c:lineChart>
      <c:dateAx>
        <c:axId val="165615808"/>
        <c:scaling>
          <c:orientation val="minMax"/>
        </c:scaling>
        <c:delete val="1"/>
        <c:axPos val="b"/>
        <c:numFmt formatCode="ge" sourceLinked="1"/>
        <c:majorTickMark val="none"/>
        <c:minorTickMark val="none"/>
        <c:tickLblPos val="none"/>
        <c:crossAx val="165616200"/>
        <c:crosses val="autoZero"/>
        <c:auto val="1"/>
        <c:lblOffset val="100"/>
        <c:baseTimeUnit val="years"/>
      </c:dateAx>
      <c:valAx>
        <c:axId val="16561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61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【721.24】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【80.29】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【293.69】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秋田県　由利本荘市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個別排水処理</v>
      </c>
      <c r="Q8" s="46"/>
      <c r="R8" s="46"/>
      <c r="S8" s="46"/>
      <c r="T8" s="46"/>
      <c r="U8" s="46"/>
      <c r="V8" s="46"/>
      <c r="W8" s="46" t="str">
        <f>データ!L6</f>
        <v>L2</v>
      </c>
      <c r="X8" s="46"/>
      <c r="Y8" s="46"/>
      <c r="Z8" s="46"/>
      <c r="AA8" s="46"/>
      <c r="AB8" s="46"/>
      <c r="AC8" s="46"/>
      <c r="AD8" s="3"/>
      <c r="AE8" s="3"/>
      <c r="AF8" s="3"/>
      <c r="AG8" s="3"/>
      <c r="AH8" s="3"/>
      <c r="AI8" s="3"/>
      <c r="AJ8" s="3"/>
      <c r="AK8" s="3"/>
      <c r="AL8" s="47">
        <f>データ!R6</f>
        <v>81961</v>
      </c>
      <c r="AM8" s="47"/>
      <c r="AN8" s="47"/>
      <c r="AO8" s="47"/>
      <c r="AP8" s="47"/>
      <c r="AQ8" s="47"/>
      <c r="AR8" s="47"/>
      <c r="AS8" s="47"/>
      <c r="AT8" s="43">
        <f>データ!S6</f>
        <v>1209.5999999999999</v>
      </c>
      <c r="AU8" s="43"/>
      <c r="AV8" s="43"/>
      <c r="AW8" s="43"/>
      <c r="AX8" s="43"/>
      <c r="AY8" s="43"/>
      <c r="AZ8" s="43"/>
      <c r="BA8" s="43"/>
      <c r="BB8" s="43">
        <f>データ!T6</f>
        <v>67.760000000000005</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0.16</v>
      </c>
      <c r="Q10" s="43"/>
      <c r="R10" s="43"/>
      <c r="S10" s="43"/>
      <c r="T10" s="43"/>
      <c r="U10" s="43"/>
      <c r="V10" s="43"/>
      <c r="W10" s="43">
        <f>データ!P6</f>
        <v>100</v>
      </c>
      <c r="X10" s="43"/>
      <c r="Y10" s="43"/>
      <c r="Z10" s="43"/>
      <c r="AA10" s="43"/>
      <c r="AB10" s="43"/>
      <c r="AC10" s="43"/>
      <c r="AD10" s="47">
        <f>データ!Q6</f>
        <v>3284</v>
      </c>
      <c r="AE10" s="47"/>
      <c r="AF10" s="47"/>
      <c r="AG10" s="47"/>
      <c r="AH10" s="47"/>
      <c r="AI10" s="47"/>
      <c r="AJ10" s="47"/>
      <c r="AK10" s="2"/>
      <c r="AL10" s="47">
        <f>データ!U6</f>
        <v>128</v>
      </c>
      <c r="AM10" s="47"/>
      <c r="AN10" s="47"/>
      <c r="AO10" s="47"/>
      <c r="AP10" s="47"/>
      <c r="AQ10" s="47"/>
      <c r="AR10" s="47"/>
      <c r="AS10" s="47"/>
      <c r="AT10" s="43">
        <f>データ!V6</f>
        <v>0.04</v>
      </c>
      <c r="AU10" s="43"/>
      <c r="AV10" s="43"/>
      <c r="AW10" s="43"/>
      <c r="AX10" s="43"/>
      <c r="AY10" s="43"/>
      <c r="AZ10" s="43"/>
      <c r="BA10" s="43"/>
      <c r="BB10" s="43">
        <f>データ!W6</f>
        <v>3200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52108</v>
      </c>
      <c r="D6" s="31">
        <f t="shared" si="3"/>
        <v>47</v>
      </c>
      <c r="E6" s="31">
        <f t="shared" si="3"/>
        <v>18</v>
      </c>
      <c r="F6" s="31">
        <f t="shared" si="3"/>
        <v>1</v>
      </c>
      <c r="G6" s="31">
        <f t="shared" si="3"/>
        <v>0</v>
      </c>
      <c r="H6" s="31" t="str">
        <f t="shared" si="3"/>
        <v>秋田県　由利本荘市</v>
      </c>
      <c r="I6" s="31" t="str">
        <f t="shared" si="3"/>
        <v>法非適用</v>
      </c>
      <c r="J6" s="31" t="str">
        <f t="shared" si="3"/>
        <v>下水道事業</v>
      </c>
      <c r="K6" s="31" t="str">
        <f t="shared" si="3"/>
        <v>個別排水処理</v>
      </c>
      <c r="L6" s="31" t="str">
        <f t="shared" si="3"/>
        <v>L2</v>
      </c>
      <c r="M6" s="32" t="str">
        <f t="shared" si="3"/>
        <v>-</v>
      </c>
      <c r="N6" s="32" t="str">
        <f t="shared" si="3"/>
        <v>該当数値なし</v>
      </c>
      <c r="O6" s="32">
        <f t="shared" si="3"/>
        <v>0.16</v>
      </c>
      <c r="P6" s="32">
        <f t="shared" si="3"/>
        <v>100</v>
      </c>
      <c r="Q6" s="32">
        <f t="shared" si="3"/>
        <v>3284</v>
      </c>
      <c r="R6" s="32">
        <f t="shared" si="3"/>
        <v>81961</v>
      </c>
      <c r="S6" s="32">
        <f t="shared" si="3"/>
        <v>1209.5999999999999</v>
      </c>
      <c r="T6" s="32">
        <f t="shared" si="3"/>
        <v>67.760000000000005</v>
      </c>
      <c r="U6" s="32">
        <f t="shared" si="3"/>
        <v>128</v>
      </c>
      <c r="V6" s="32">
        <f t="shared" si="3"/>
        <v>0.04</v>
      </c>
      <c r="W6" s="32">
        <f t="shared" si="3"/>
        <v>3200</v>
      </c>
      <c r="X6" s="33">
        <f>IF(X7="",NA(),X7)</f>
        <v>92.28</v>
      </c>
      <c r="Y6" s="33">
        <f t="shared" ref="Y6:AG6" si="4">IF(Y7="",NA(),Y7)</f>
        <v>94.89</v>
      </c>
      <c r="Z6" s="33">
        <f t="shared" si="4"/>
        <v>99.62</v>
      </c>
      <c r="AA6" s="33">
        <f t="shared" si="4"/>
        <v>99.58</v>
      </c>
      <c r="AB6" s="33">
        <f t="shared" si="4"/>
        <v>100.05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5.22</v>
      </c>
      <c r="BF6" s="33">
        <f t="shared" ref="BF6:BN6" si="7">IF(BF7="",NA(),BF7)</f>
        <v>6.02</v>
      </c>
      <c r="BG6" s="33">
        <f t="shared" si="7"/>
        <v>10.050000000000001</v>
      </c>
      <c r="BH6" s="33">
        <f t="shared" si="7"/>
        <v>14.08</v>
      </c>
      <c r="BI6" s="33">
        <f t="shared" si="7"/>
        <v>10.73</v>
      </c>
      <c r="BJ6" s="33">
        <f t="shared" si="7"/>
        <v>946.72</v>
      </c>
      <c r="BK6" s="33">
        <f t="shared" si="7"/>
        <v>844.96</v>
      </c>
      <c r="BL6" s="33">
        <f t="shared" si="7"/>
        <v>825.66</v>
      </c>
      <c r="BM6" s="33">
        <f t="shared" si="7"/>
        <v>799.41</v>
      </c>
      <c r="BN6" s="33">
        <f t="shared" si="7"/>
        <v>701.33</v>
      </c>
      <c r="BO6" s="32" t="str">
        <f>IF(BO7="","",IF(BO7="-","【-】","【"&amp;SUBSTITUTE(TEXT(BO7,"#,##0.00"),"-","△")&amp;"】"))</f>
        <v>【721.24】</v>
      </c>
      <c r="BP6" s="33">
        <f>IF(BP7="",NA(),BP7)</f>
        <v>52.93</v>
      </c>
      <c r="BQ6" s="33">
        <f t="shared" ref="BQ6:BY6" si="8">IF(BQ7="",NA(),BQ7)</f>
        <v>32.03</v>
      </c>
      <c r="BR6" s="33">
        <f t="shared" si="8"/>
        <v>34.5</v>
      </c>
      <c r="BS6" s="33">
        <f t="shared" si="8"/>
        <v>28.41</v>
      </c>
      <c r="BT6" s="33">
        <f t="shared" si="8"/>
        <v>71.790000000000006</v>
      </c>
      <c r="BU6" s="33">
        <f t="shared" si="8"/>
        <v>54.34</v>
      </c>
      <c r="BV6" s="33">
        <f t="shared" si="8"/>
        <v>51.86</v>
      </c>
      <c r="BW6" s="33">
        <f t="shared" si="8"/>
        <v>53.57</v>
      </c>
      <c r="BX6" s="33">
        <f t="shared" si="8"/>
        <v>51.57</v>
      </c>
      <c r="BY6" s="33">
        <f t="shared" si="8"/>
        <v>53.48</v>
      </c>
      <c r="BZ6" s="32" t="str">
        <f>IF(BZ7="","",IF(BZ7="-","【-】","【"&amp;SUBSTITUTE(TEXT(BZ7,"#,##0.00"),"-","△")&amp;"】"))</f>
        <v>【52.31】</v>
      </c>
      <c r="CA6" s="33">
        <f>IF(CA7="",NA(),CA7)</f>
        <v>282.27999999999997</v>
      </c>
      <c r="CB6" s="33">
        <f t="shared" ref="CB6:CJ6" si="9">IF(CB7="",NA(),CB7)</f>
        <v>485.46</v>
      </c>
      <c r="CC6" s="33">
        <f t="shared" si="9"/>
        <v>464.29</v>
      </c>
      <c r="CD6" s="33">
        <f t="shared" si="9"/>
        <v>581.16</v>
      </c>
      <c r="CE6" s="33">
        <f t="shared" si="9"/>
        <v>237.92</v>
      </c>
      <c r="CF6" s="33">
        <f t="shared" si="9"/>
        <v>273.08999999999997</v>
      </c>
      <c r="CG6" s="33">
        <f t="shared" si="9"/>
        <v>297.51</v>
      </c>
      <c r="CH6" s="33">
        <f t="shared" si="9"/>
        <v>275.01</v>
      </c>
      <c r="CI6" s="33">
        <f t="shared" si="9"/>
        <v>282.5</v>
      </c>
      <c r="CJ6" s="33">
        <f t="shared" si="9"/>
        <v>277.29000000000002</v>
      </c>
      <c r="CK6" s="32" t="str">
        <f>IF(CK7="","",IF(CK7="-","【-】","【"&amp;SUBSTITUTE(TEXT(CK7,"#,##0.00"),"-","△")&amp;"】"))</f>
        <v>【293.69】</v>
      </c>
      <c r="CL6" s="33">
        <f>IF(CL7="",NA(),CL7)</f>
        <v>52.94</v>
      </c>
      <c r="CM6" s="33">
        <f t="shared" ref="CM6:CU6" si="10">IF(CM7="",NA(),CM7)</f>
        <v>41.18</v>
      </c>
      <c r="CN6" s="33">
        <f t="shared" si="10"/>
        <v>29.41</v>
      </c>
      <c r="CO6" s="33">
        <f t="shared" si="10"/>
        <v>27.06</v>
      </c>
      <c r="CP6" s="33">
        <f t="shared" si="10"/>
        <v>27.06</v>
      </c>
      <c r="CQ6" s="33">
        <f t="shared" si="10"/>
        <v>50</v>
      </c>
      <c r="CR6" s="33">
        <f t="shared" si="10"/>
        <v>55.42</v>
      </c>
      <c r="CS6" s="33">
        <f t="shared" si="10"/>
        <v>45.33</v>
      </c>
      <c r="CT6" s="33">
        <f t="shared" si="10"/>
        <v>48.69</v>
      </c>
      <c r="CU6" s="33">
        <f t="shared" si="10"/>
        <v>52.52</v>
      </c>
      <c r="CV6" s="32" t="str">
        <f>IF(CV7="","",IF(CV7="-","【-】","【"&amp;SUBSTITUTE(TEXT(CV7,"#,##0.00"),"-","△")&amp;"】"))</f>
        <v>【52.19】</v>
      </c>
      <c r="CW6" s="33">
        <f>IF(CW7="",NA(),CW7)</f>
        <v>100</v>
      </c>
      <c r="CX6" s="33">
        <f t="shared" ref="CX6:DF6" si="11">IF(CX7="",NA(),CX7)</f>
        <v>100</v>
      </c>
      <c r="CY6" s="33">
        <f t="shared" si="11"/>
        <v>100</v>
      </c>
      <c r="CZ6" s="33">
        <f t="shared" si="11"/>
        <v>100</v>
      </c>
      <c r="DA6" s="33">
        <f t="shared" si="11"/>
        <v>100</v>
      </c>
      <c r="DB6" s="33">
        <f t="shared" si="11"/>
        <v>76.58</v>
      </c>
      <c r="DC6" s="33">
        <f t="shared" si="11"/>
        <v>74.290000000000006</v>
      </c>
      <c r="DD6" s="33">
        <f t="shared" si="11"/>
        <v>87.3</v>
      </c>
      <c r="DE6" s="33">
        <f t="shared" si="11"/>
        <v>87.42</v>
      </c>
      <c r="DF6" s="33">
        <f t="shared" si="11"/>
        <v>84.94</v>
      </c>
      <c r="DG6" s="32" t="str">
        <f>IF(DG7="","",IF(DG7="-","【-】","【"&amp;SUBSTITUTE(TEXT(DG7,"#,##0.00"),"-","△")&amp;"】"))</f>
        <v>【80.29】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52108</v>
      </c>
      <c r="D7" s="35">
        <v>47</v>
      </c>
      <c r="E7" s="35">
        <v>18</v>
      </c>
      <c r="F7" s="35">
        <v>1</v>
      </c>
      <c r="G7" s="35">
        <v>0</v>
      </c>
      <c r="H7" s="35" t="s">
        <v>96</v>
      </c>
      <c r="I7" s="35" t="s">
        <v>97</v>
      </c>
      <c r="J7" s="35" t="s">
        <v>98</v>
      </c>
      <c r="K7" s="35" t="s">
        <v>99</v>
      </c>
      <c r="L7" s="35" t="s">
        <v>100</v>
      </c>
      <c r="M7" s="36" t="s">
        <v>101</v>
      </c>
      <c r="N7" s="36" t="s">
        <v>102</v>
      </c>
      <c r="O7" s="36">
        <v>0.16</v>
      </c>
      <c r="P7" s="36">
        <v>100</v>
      </c>
      <c r="Q7" s="36">
        <v>3284</v>
      </c>
      <c r="R7" s="36">
        <v>81961</v>
      </c>
      <c r="S7" s="36">
        <v>1209.5999999999999</v>
      </c>
      <c r="T7" s="36">
        <v>67.760000000000005</v>
      </c>
      <c r="U7" s="36">
        <v>128</v>
      </c>
      <c r="V7" s="36">
        <v>0.04</v>
      </c>
      <c r="W7" s="36">
        <v>3200</v>
      </c>
      <c r="X7" s="36">
        <v>92.28</v>
      </c>
      <c r="Y7" s="36">
        <v>94.89</v>
      </c>
      <c r="Z7" s="36">
        <v>99.62</v>
      </c>
      <c r="AA7" s="36">
        <v>99.58</v>
      </c>
      <c r="AB7" s="36">
        <v>100.05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5.22</v>
      </c>
      <c r="BF7" s="36">
        <v>6.02</v>
      </c>
      <c r="BG7" s="36">
        <v>10.050000000000001</v>
      </c>
      <c r="BH7" s="36">
        <v>14.08</v>
      </c>
      <c r="BI7" s="36">
        <v>10.73</v>
      </c>
      <c r="BJ7" s="36">
        <v>946.72</v>
      </c>
      <c r="BK7" s="36">
        <v>844.96</v>
      </c>
      <c r="BL7" s="36">
        <v>825.66</v>
      </c>
      <c r="BM7" s="36">
        <v>799.41</v>
      </c>
      <c r="BN7" s="36">
        <v>701.33</v>
      </c>
      <c r="BO7" s="36">
        <v>721.24</v>
      </c>
      <c r="BP7" s="36">
        <v>52.93</v>
      </c>
      <c r="BQ7" s="36">
        <v>32.03</v>
      </c>
      <c r="BR7" s="36">
        <v>34.5</v>
      </c>
      <c r="BS7" s="36">
        <v>28.41</v>
      </c>
      <c r="BT7" s="36">
        <v>71.790000000000006</v>
      </c>
      <c r="BU7" s="36">
        <v>54.34</v>
      </c>
      <c r="BV7" s="36">
        <v>51.86</v>
      </c>
      <c r="BW7" s="36">
        <v>53.57</v>
      </c>
      <c r="BX7" s="36">
        <v>51.57</v>
      </c>
      <c r="BY7" s="36">
        <v>53.48</v>
      </c>
      <c r="BZ7" s="36">
        <v>52.31</v>
      </c>
      <c r="CA7" s="36">
        <v>282.27999999999997</v>
      </c>
      <c r="CB7" s="36">
        <v>485.46</v>
      </c>
      <c r="CC7" s="36">
        <v>464.29</v>
      </c>
      <c r="CD7" s="36">
        <v>581.16</v>
      </c>
      <c r="CE7" s="36">
        <v>237.92</v>
      </c>
      <c r="CF7" s="36">
        <v>273.08999999999997</v>
      </c>
      <c r="CG7" s="36">
        <v>297.51</v>
      </c>
      <c r="CH7" s="36">
        <v>275.01</v>
      </c>
      <c r="CI7" s="36">
        <v>282.5</v>
      </c>
      <c r="CJ7" s="36">
        <v>277.29000000000002</v>
      </c>
      <c r="CK7" s="36">
        <v>293.69</v>
      </c>
      <c r="CL7" s="36">
        <v>52.94</v>
      </c>
      <c r="CM7" s="36">
        <v>41.18</v>
      </c>
      <c r="CN7" s="36">
        <v>29.41</v>
      </c>
      <c r="CO7" s="36">
        <v>27.06</v>
      </c>
      <c r="CP7" s="36">
        <v>27.06</v>
      </c>
      <c r="CQ7" s="36">
        <v>50</v>
      </c>
      <c r="CR7" s="36">
        <v>55.42</v>
      </c>
      <c r="CS7" s="36">
        <v>45.33</v>
      </c>
      <c r="CT7" s="36">
        <v>48.69</v>
      </c>
      <c r="CU7" s="36">
        <v>52.52</v>
      </c>
      <c r="CV7" s="36">
        <v>52.19</v>
      </c>
      <c r="CW7" s="36">
        <v>100</v>
      </c>
      <c r="CX7" s="36">
        <v>100</v>
      </c>
      <c r="CY7" s="36">
        <v>100</v>
      </c>
      <c r="CZ7" s="36">
        <v>100</v>
      </c>
      <c r="DA7" s="36">
        <v>100</v>
      </c>
      <c r="DB7" s="36">
        <v>76.58</v>
      </c>
      <c r="DC7" s="36">
        <v>74.290000000000006</v>
      </c>
      <c r="DD7" s="36">
        <v>87.3</v>
      </c>
      <c r="DE7" s="36">
        <v>87.42</v>
      </c>
      <c r="DF7" s="36">
        <v>84.94</v>
      </c>
      <c r="DG7" s="36">
        <v>80.290000000000006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suido</cp:lastModifiedBy>
  <cp:lastPrinted>2016-02-16T00:10:12Z</cp:lastPrinted>
  <dcterms:created xsi:type="dcterms:W3CDTF">2016-02-03T09:27:55Z</dcterms:created>
  <dcterms:modified xsi:type="dcterms:W3CDTF">2016-02-16T00:10:14Z</dcterms:modified>
  <cp:category/>
</cp:coreProperties>
</file>