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hpfi01\由利本荘市\1000000000-市長部局\1035000000-建設部\1035200000-上下水道課\移行\経営戦略（地方公営企業）\経営分析（県通知）\経営分析表・差替\【由利本荘市提出】経営分析比較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<sst xmlns="http://schemas.openxmlformats.org/spreadsheetml/2006/main" count="221" uniqueCount="111">
  <si>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</si>
  <si>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</si>
  <si>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</si>
  <si>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</si>
  <si>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</si>
  <si>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</si>
  <si>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</si>
  <si>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</si>
  <si>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</si>
  <si>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</si>
  <si>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</si>
  <si>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</si>
  <si>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</si>
  <si>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</si>
  <si>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</si>
  <si>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</si>
  <si>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</si>
  <si>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</si>
  <si>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</si>
  <si>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</si>
  <si>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</si>
  <si>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</si>
  <si>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</si>
  <si>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</si>
  <si>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</si>
  <si>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</si>
  <si>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</si>
  <si>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</si>
  <si>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</si>
  <si>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</si>
  <si>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</si>
  <si>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</si>
  <si>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</si>
  <si>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</si>
  <si>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</si>
  <si>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</si>
  <si>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</si>
  <si>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</si>
  <si>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</si>
  <si>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</si>
  <si>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</si>
  <si>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</si>
  <si>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</si>
  <si>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</si>
  <si>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</si>
  <si>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</si>
  <si>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</si>
  <si>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</si>
  <si>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</si>
  <si>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</si>
  <si>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</si>
  <si>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</si>
  <si>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</si>
  <si>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</si>
  <si>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</si>
  <si>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</si>
  <si>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</si>
  <si>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</si>
  <si>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</si>
  <si>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</si>
  <si>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</si>
  <si>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</si>
  <si>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</si>
  <si>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</si>
  <si>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</si>
  <si>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</si>
  <si>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</si>
  <si>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</si>
  <si>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</si>
  <si>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</si>
  <si>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</si>
  <si>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</si>
  <si>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</si>
  <si>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</si>
  <si>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</si>
  <si>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</si>
  <si>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</si>
  <si>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</si>
  <si>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</si>
  <si>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</si>
  <si>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</si>
  <si>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</si>
  <si>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</si>
  <si>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</si>
  <si>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</si>
  <si>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</si>
  <si>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</si>
  <si>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</si>
  <si>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</si>
  <si>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</si>
  <si>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</si>
  <si>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</si>
  <si>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</si>
  <si>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</si>
  <si>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</si>
  <si>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</si>
  <si>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由利本荘市</t>
  </si>
  <si>
    <t>法非適用</t>
  </si>
  <si>
    <t>下水道事業</t>
  </si>
  <si>
    <t>小規模集合排水処理</t>
  </si>
  <si>
    <t>I2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</si>
  <si>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</si>
  <si>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</si>
  <si>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</si>
  <si>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</si>
  <si>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</si>
  <si>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</si>
  <si>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</si>
  <si>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人口減少社会を迎える中で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
また、平成32年度より公営企業会計へ移行を予定しており、経営状況を的確に把握し経営改善や経営判断を行いつつ、水洗化率の向上や処理施設の統廃合による維持管理費の削減等を積極的に推進することが必要である。</t>
    <phoneticPr fontId="4"/>
  </si>
  <si>
    <t>管渠耐用年数まで至っていないが、将来の改築等を見据え財源を確保しつつ、投資計画に沿った更新を行う必要がある。</t>
    <phoneticPr fontId="4"/>
  </si>
  <si>
    <t>①収益的収支比率は減少傾向であるが、これは人口減少による料金収入が減少したことによるものであり、今後は水洗化率の向上や更なる費用削減を図り経営改善を図っていく必要がある。
④は、類似団体平均値と比べて減少傾向となっているが、当分事業は予定がないため今後は大幅な増加にならない見込みである。
⑤は、類似団体平均値と比べ高くなってはいるが、今後も引き続き維持管理費の削減や接続率の向上による有収水量を増加させる取組など経営改善を図る必要がある。
⑦⑧は、類似団体平均値と比べ劣っているため、今後も引き続き排水設備工事に対する補助金交付や広報掲載等による水洗化率向上に努める。</t>
    <rPh sb="9" eb="11">
      <t>ゲンショウ</t>
    </rPh>
    <rPh sb="21" eb="23">
      <t>ジンコウ</t>
    </rPh>
    <rPh sb="23" eb="25">
      <t>ゲンショウ</t>
    </rPh>
    <rPh sb="28" eb="30">
      <t>リョウキン</t>
    </rPh>
    <rPh sb="30" eb="32">
      <t>シュウニュウ</t>
    </rPh>
    <rPh sb="33" eb="35">
      <t>ゲンショウ</t>
    </rPh>
    <rPh sb="112" eb="114">
      <t>トウブン</t>
    </rPh>
    <rPh sb="114" eb="116">
      <t>ジギョウ</t>
    </rPh>
    <rPh sb="117" eb="119">
      <t>ヨテイ</t>
    </rPh>
    <rPh sb="171" eb="172">
      <t>ヒ</t>
    </rPh>
    <rPh sb="173" eb="174">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</si>
</sst>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7471592"/>
        <c:axId val="167471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formatCode="#,##0.00;&quot;△&quot;#,##0.00;&quot;-&quot;">
                  <c:v>0.01</c:v>
                </c:pt>
              </c:numCache>
            </c:numRef>
          </c:val>
          <c:smooth val="0"/>
        </c:ser>
        <c:dLbls>
          <c:showLegendKey val="0"/>
          <c:showVal val="0"/>
          <c:showCatName val="0"/>
          <c:showSerName val="0"/>
          <c:showPercent val="0"/>
          <c:showBubbleSize val="0"/>
        </c:dLbls>
        <c:marker val="1"/>
        <c:smooth val="0"/>
        <c:axId val="167471592"/>
        <c:axId val="167471976"/>
      </c:lineChart>
      <c:dateAx>
        <c:axId val="167471592"/>
        <c:scaling>
          <c:orientation val="minMax"/>
        </c:scaling>
        <c:delete val="1"/>
        <c:axPos val="b"/>
        <c:numFmt formatCode="ge" sourceLinked="1"/>
        <c:majorTickMark val="none"/>
        <c:minorTickMark val="none"/>
        <c:tickLblPos val="none"/>
        <c:crossAx val="167471976"/>
        <c:crosses val="autoZero"/>
        <c:auto val="1"/>
        <c:lblOffset val="100"/>
        <c:baseTimeUnit val="years"/>
      </c:dateAx>
      <c:valAx>
        <c:axId val="16747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4715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69.61</c:v>
                </c:pt>
                <c:pt idx="1">
                  <c:v>65.010000000000005</c:v>
                </c:pt>
                <c:pt idx="2">
                  <c:v>64.040000000000006</c:v>
                </c:pt>
                <c:pt idx="3">
                  <c:v>62.94</c:v>
                </c:pt>
                <c:pt idx="4">
                  <c:v>60.47</c:v>
                </c:pt>
              </c:numCache>
            </c:numRef>
          </c:val>
        </c:ser>
        <c:dLbls>
          <c:showLegendKey val="0"/>
          <c:showVal val="0"/>
          <c:showCatName val="0"/>
          <c:showSerName val="0"/>
          <c:showPercent val="0"/>
          <c:showBubbleSize val="0"/>
        </c:dLbls>
        <c:gapWidth val="150"/>
        <c:axId val="168088912"/>
        <c:axId val="16808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088912"/>
        <c:axId val="168089296"/>
      </c:lineChart>
      <c:dateAx>
        <c:axId val="168088912"/>
        <c:scaling>
          <c:orientation val="minMax"/>
        </c:scaling>
        <c:delete val="1"/>
        <c:axPos val="b"/>
        <c:numFmt formatCode="ge" sourceLinked="1"/>
        <c:majorTickMark val="none"/>
        <c:minorTickMark val="none"/>
        <c:tickLblPos val="none"/>
        <c:crossAx val="168089296"/>
        <c:crosses val="autoZero"/>
        <c:auto val="1"/>
        <c:lblOffset val="100"/>
        <c:baseTimeUnit val="years"/>
      </c:dateAx>
      <c:valAx>
        <c:axId val="16808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8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107440"/>
        <c:axId val="16748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107440"/>
        <c:axId val="167485112"/>
      </c:lineChart>
      <c:dateAx>
        <c:axId val="168107440"/>
        <c:scaling>
          <c:orientation val="minMax"/>
        </c:scaling>
        <c:delete val="1"/>
        <c:axPos val="b"/>
        <c:numFmt formatCode="ge" sourceLinked="1"/>
        <c:majorTickMark val="none"/>
        <c:minorTickMark val="none"/>
        <c:tickLblPos val="none"/>
        <c:crossAx val="167485112"/>
        <c:crosses val="autoZero"/>
        <c:auto val="1"/>
        <c:lblOffset val="100"/>
        <c:baseTimeUnit val="years"/>
      </c:dateAx>
      <c:valAx>
        <c:axId val="16748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0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178368"/>
        <c:axId val="16561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178368"/>
        <c:axId val="165610680"/>
      </c:lineChart>
      <c:dateAx>
        <c:axId val="168178368"/>
        <c:scaling>
          <c:orientation val="minMax"/>
        </c:scaling>
        <c:delete val="1"/>
        <c:axPos val="b"/>
        <c:numFmt formatCode="ge" sourceLinked="1"/>
        <c:majorTickMark val="none"/>
        <c:minorTickMark val="none"/>
        <c:tickLblPos val="none"/>
        <c:crossAx val="165610680"/>
        <c:crosses val="autoZero"/>
        <c:auto val="1"/>
        <c:lblOffset val="100"/>
        <c:baseTimeUnit val="years"/>
      </c:dateAx>
      <c:valAx>
        <c:axId val="16561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7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611856"/>
        <c:axId val="165612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611856"/>
        <c:axId val="165612248"/>
      </c:lineChart>
      <c:dateAx>
        <c:axId val="165611856"/>
        <c:scaling>
          <c:orientation val="minMax"/>
        </c:scaling>
        <c:delete val="1"/>
        <c:axPos val="b"/>
        <c:numFmt formatCode="ge" sourceLinked="1"/>
        <c:majorTickMark val="none"/>
        <c:minorTickMark val="none"/>
        <c:tickLblPos val="none"/>
        <c:crossAx val="165612248"/>
        <c:crosses val="autoZero"/>
        <c:auto val="1"/>
        <c:lblOffset val="100"/>
        <c:baseTimeUnit val="years"/>
      </c:dateAx>
      <c:valAx>
        <c:axId val="16561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1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613424"/>
        <c:axId val="165613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613424"/>
        <c:axId val="165613816"/>
      </c:lineChart>
      <c:dateAx>
        <c:axId val="165613424"/>
        <c:scaling>
          <c:orientation val="minMax"/>
        </c:scaling>
        <c:delete val="1"/>
        <c:axPos val="b"/>
        <c:numFmt formatCode="ge" sourceLinked="1"/>
        <c:majorTickMark val="none"/>
        <c:minorTickMark val="none"/>
        <c:tickLblPos val="none"/>
        <c:crossAx val="165613816"/>
        <c:crosses val="autoZero"/>
        <c:auto val="1"/>
        <c:lblOffset val="100"/>
        <c:baseTimeUnit val="years"/>
      </c:dateAx>
      <c:valAx>
        <c:axId val="16561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1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1700.53</c:v>
                </c:pt>
                <c:pt idx="1">
                  <c:v>1679.11</c:v>
                </c:pt>
                <c:pt idx="2">
                  <c:v>1893.38</c:v>
                </c:pt>
                <c:pt idx="3">
                  <c:v>2634.88</c:v>
                </c:pt>
                <c:pt idx="4">
                  <c:v>2255.02</c:v>
                </c:pt>
              </c:numCache>
            </c:numRef>
          </c:val>
        </c:ser>
        <c:dLbls>
          <c:showLegendKey val="0"/>
          <c:showVal val="0"/>
          <c:showCatName val="0"/>
          <c:showSerName val="0"/>
          <c:showPercent val="0"/>
          <c:showBubbleSize val="0"/>
        </c:dLbls>
        <c:gapWidth val="150"/>
        <c:axId val="167978568"/>
        <c:axId val="16797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3517.27</c:v>
                </c:pt>
                <c:pt idx="1">
                  <c:v>2988.96</c:v>
                </c:pt>
                <c:pt idx="2">
                  <c:v>3394.76</c:v>
                </c:pt>
                <c:pt idx="3">
                  <c:v>3189.89</c:v>
                </c:pt>
                <c:pt idx="4">
                  <c:v>2585.83</c:v>
                </c:pt>
              </c:numCache>
            </c:numRef>
          </c:val>
          <c:smooth val="0"/>
        </c:ser>
        <c:dLbls>
          <c:showLegendKey val="0"/>
          <c:showVal val="0"/>
          <c:showCatName val="0"/>
          <c:showSerName val="0"/>
          <c:showPercent val="0"/>
          <c:showBubbleSize val="0"/>
        </c:dLbls>
        <c:marker val="1"/>
        <c:smooth val="0"/>
        <c:axId val="167978568"/>
        <c:axId val="167978960"/>
      </c:lineChart>
      <c:dateAx>
        <c:axId val="167978568"/>
        <c:scaling>
          <c:orientation val="minMax"/>
        </c:scaling>
        <c:delete val="1"/>
        <c:axPos val="b"/>
        <c:numFmt formatCode="ge" sourceLinked="1"/>
        <c:majorTickMark val="none"/>
        <c:minorTickMark val="none"/>
        <c:tickLblPos val="none"/>
        <c:crossAx val="167978960"/>
        <c:crosses val="autoZero"/>
        <c:auto val="1"/>
        <c:lblOffset val="100"/>
        <c:baseTimeUnit val="years"/>
      </c:dateAx>
      <c:valAx>
        <c:axId val="16797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97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79.040000000000006</c:v>
                </c:pt>
                <c:pt idx="1">
                  <c:v>64.08</c:v>
                </c:pt>
                <c:pt idx="2">
                  <c:v>57.76</c:v>
                </c:pt>
                <c:pt idx="3">
                  <c:v>54.13</c:v>
                </c:pt>
                <c:pt idx="4">
                  <c:v>47.43</c:v>
                </c:pt>
              </c:numCache>
            </c:numRef>
          </c:val>
        </c:ser>
        <c:dLbls>
          <c:showLegendKey val="0"/>
          <c:showVal val="0"/>
          <c:showCatName val="0"/>
          <c:showSerName val="0"/>
          <c:showPercent val="0"/>
          <c:showBubbleSize val="0"/>
        </c:dLbls>
        <c:gapWidth val="150"/>
        <c:axId val="167980136"/>
        <c:axId val="16798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23.57</c:v>
                </c:pt>
                <c:pt idx="1">
                  <c:v>26.99</c:v>
                </c:pt>
                <c:pt idx="2">
                  <c:v>32.81</c:v>
                </c:pt>
                <c:pt idx="3">
                  <c:v>27.92</c:v>
                </c:pt>
                <c:pt idx="4">
                  <c:v>31.45</c:v>
                </c:pt>
              </c:numCache>
            </c:numRef>
          </c:val>
          <c:smooth val="0"/>
        </c:ser>
        <c:dLbls>
          <c:showLegendKey val="0"/>
          <c:showVal val="0"/>
          <c:showCatName val="0"/>
          <c:showSerName val="0"/>
          <c:showPercent val="0"/>
          <c:showBubbleSize val="0"/>
        </c:dLbls>
        <c:marker val="1"/>
        <c:smooth val="0"/>
        <c:axId val="167980136"/>
        <c:axId val="167980528"/>
      </c:lineChart>
      <c:dateAx>
        <c:axId val="167980136"/>
        <c:scaling>
          <c:orientation val="minMax"/>
        </c:scaling>
        <c:delete val="1"/>
        <c:axPos val="b"/>
        <c:numFmt formatCode="ge" sourceLinked="1"/>
        <c:majorTickMark val="none"/>
        <c:minorTickMark val="none"/>
        <c:tickLblPos val="none"/>
        <c:crossAx val="167980528"/>
        <c:crosses val="autoZero"/>
        <c:auto val="1"/>
        <c:lblOffset val="100"/>
        <c:baseTimeUnit val="years"/>
      </c:dateAx>
      <c:valAx>
        <c:axId val="16798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98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194.3</c:v>
                </c:pt>
                <c:pt idx="1">
                  <c:v>249.7</c:v>
                </c:pt>
                <c:pt idx="2">
                  <c:v>285.73</c:v>
                </c:pt>
                <c:pt idx="3">
                  <c:v>318.54000000000002</c:v>
                </c:pt>
                <c:pt idx="4">
                  <c:v>365.55</c:v>
                </c:pt>
              </c:numCache>
            </c:numRef>
          </c:val>
        </c:ser>
        <c:dLbls>
          <c:showLegendKey val="0"/>
          <c:showVal val="0"/>
          <c:showCatName val="0"/>
          <c:showSerName val="0"/>
          <c:showPercent val="0"/>
          <c:showBubbleSize val="0"/>
        </c:dLbls>
        <c:gapWidth val="150"/>
        <c:axId val="167981704"/>
        <c:axId val="16798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746.34</c:v>
                </c:pt>
                <c:pt idx="1">
                  <c:v>663.6</c:v>
                </c:pt>
                <c:pt idx="2">
                  <c:v>483.69</c:v>
                </c:pt>
                <c:pt idx="3">
                  <c:v>602.87</c:v>
                </c:pt>
                <c:pt idx="4">
                  <c:v>588.54999999999995</c:v>
                </c:pt>
              </c:numCache>
            </c:numRef>
          </c:val>
          <c:smooth val="0"/>
        </c:ser>
        <c:dLbls>
          <c:showLegendKey val="0"/>
          <c:showVal val="0"/>
          <c:showCatName val="0"/>
          <c:showSerName val="0"/>
          <c:showPercent val="0"/>
          <c:showBubbleSize val="0"/>
        </c:dLbls>
        <c:marker val="1"/>
        <c:smooth val="0"/>
        <c:axId val="167981704"/>
        <c:axId val="167982096"/>
      </c:lineChart>
      <c:dateAx>
        <c:axId val="167981704"/>
        <c:scaling>
          <c:orientation val="minMax"/>
        </c:scaling>
        <c:delete val="1"/>
        <c:axPos val="b"/>
        <c:numFmt formatCode="ge" sourceLinked="1"/>
        <c:majorTickMark val="none"/>
        <c:minorTickMark val="none"/>
        <c:tickLblPos val="none"/>
        <c:crossAx val="167982096"/>
        <c:crosses val="autoZero"/>
        <c:auto val="1"/>
        <c:lblOffset val="100"/>
        <c:baseTimeUnit val="years"/>
      </c:dateAx>
      <c:valAx>
        <c:axId val="16798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98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38.96</c:v>
                </c:pt>
                <c:pt idx="1">
                  <c:v>38.96</c:v>
                </c:pt>
                <c:pt idx="2">
                  <c:v>36.36</c:v>
                </c:pt>
                <c:pt idx="3">
                  <c:v>33.770000000000003</c:v>
                </c:pt>
                <c:pt idx="4">
                  <c:v>31.17</c:v>
                </c:pt>
              </c:numCache>
            </c:numRef>
          </c:val>
        </c:ser>
        <c:dLbls>
          <c:showLegendKey val="0"/>
          <c:showVal val="0"/>
          <c:showCatName val="0"/>
          <c:showSerName val="0"/>
          <c:showPercent val="0"/>
          <c:showBubbleSize val="0"/>
        </c:dLbls>
        <c:gapWidth val="150"/>
        <c:axId val="168317704"/>
        <c:axId val="16831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36.83</c:v>
                </c:pt>
                <c:pt idx="1">
                  <c:v>38.97</c:v>
                </c:pt>
                <c:pt idx="2">
                  <c:v>45.55</c:v>
                </c:pt>
                <c:pt idx="3">
                  <c:v>35.64</c:v>
                </c:pt>
                <c:pt idx="4">
                  <c:v>37.950000000000003</c:v>
                </c:pt>
              </c:numCache>
            </c:numRef>
          </c:val>
          <c:smooth val="0"/>
        </c:ser>
        <c:dLbls>
          <c:showLegendKey val="0"/>
          <c:showVal val="0"/>
          <c:showCatName val="0"/>
          <c:showSerName val="0"/>
          <c:showPercent val="0"/>
          <c:showBubbleSize val="0"/>
        </c:dLbls>
        <c:marker val="1"/>
        <c:smooth val="0"/>
        <c:axId val="168317704"/>
        <c:axId val="168318096"/>
      </c:lineChart>
      <c:dateAx>
        <c:axId val="168317704"/>
        <c:scaling>
          <c:orientation val="minMax"/>
        </c:scaling>
        <c:delete val="1"/>
        <c:axPos val="b"/>
        <c:numFmt formatCode="ge" sourceLinked="1"/>
        <c:majorTickMark val="none"/>
        <c:minorTickMark val="none"/>
        <c:tickLblPos val="none"/>
        <c:crossAx val="168318096"/>
        <c:crosses val="autoZero"/>
        <c:auto val="1"/>
        <c:lblOffset val="100"/>
        <c:baseTimeUnit val="years"/>
      </c:dateAx>
      <c:valAx>
        <c:axId val="16831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1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84.8</c:v>
                </c:pt>
                <c:pt idx="1">
                  <c:v>83.48</c:v>
                </c:pt>
                <c:pt idx="2">
                  <c:v>83.78</c:v>
                </c:pt>
                <c:pt idx="3">
                  <c:v>82.35</c:v>
                </c:pt>
                <c:pt idx="4">
                  <c:v>81.05</c:v>
                </c:pt>
              </c:numCache>
            </c:numRef>
          </c:val>
        </c:ser>
        <c:dLbls>
          <c:showLegendKey val="0"/>
          <c:showVal val="0"/>
          <c:showCatName val="0"/>
          <c:showSerName val="0"/>
          <c:showPercent val="0"/>
          <c:showBubbleSize val="0"/>
        </c:dLbls>
        <c:gapWidth val="150"/>
        <c:axId val="168319272"/>
        <c:axId val="16831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85.97</c:v>
                </c:pt>
                <c:pt idx="1">
                  <c:v>86.89</c:v>
                </c:pt>
                <c:pt idx="2">
                  <c:v>80.91</c:v>
                </c:pt>
                <c:pt idx="3">
                  <c:v>87.19</c:v>
                </c:pt>
                <c:pt idx="4">
                  <c:v>88.2</c:v>
                </c:pt>
              </c:numCache>
            </c:numRef>
          </c:val>
          <c:smooth val="0"/>
        </c:ser>
        <c:dLbls>
          <c:showLegendKey val="0"/>
          <c:showVal val="0"/>
          <c:showCatName val="0"/>
          <c:showSerName val="0"/>
          <c:showPercent val="0"/>
          <c:showBubbleSize val="0"/>
        </c:dLbls>
        <c:marker val="1"/>
        <c:smooth val="0"/>
        <c:axId val="168319272"/>
        <c:axId val="168319664"/>
      </c:lineChart>
      <c:dateAx>
        <c:axId val="168319272"/>
        <c:scaling>
          <c:orientation val="minMax"/>
        </c:scaling>
        <c:delete val="1"/>
        <c:axPos val="b"/>
        <c:numFmt formatCode="ge" sourceLinked="1"/>
        <c:majorTickMark val="none"/>
        <c:minorTickMark val="none"/>
        <c:tickLblPos val="none"/>
        <c:crossAx val="168319664"/>
        <c:crosses val="autoZero"/>
        <c:auto val="1"/>
        <c:lblOffset val="100"/>
        <c:baseTimeUnit val="years"/>
      </c:dateAx>
      <c:valAx>
        <c:axId val="16831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1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【2,665.67】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【88.11】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秋田県　由利本荘市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小規模集合排水処理</v>
      </c>
      <c r="Q8" s="70"/>
      <c r="R8" s="70"/>
      <c r="S8" s="70"/>
      <c r="T8" s="70"/>
      <c r="U8" s="70"/>
      <c r="V8" s="70"/>
      <c r="W8" s="70" t="str">
        <f>データ!L6</f>
        <v>I2</v>
      </c>
      <c r="X8" s="70"/>
      <c r="Y8" s="70"/>
      <c r="Z8" s="70"/>
      <c r="AA8" s="70"/>
      <c r="AB8" s="70"/>
      <c r="AC8" s="70"/>
      <c r="AD8" s="3"/>
      <c r="AE8" s="3"/>
      <c r="AF8" s="3"/>
      <c r="AG8" s="3"/>
      <c r="AH8" s="3"/>
      <c r="AI8" s="3"/>
      <c r="AJ8" s="3"/>
      <c r="AK8" s="3"/>
      <c r="AL8" s="64">
        <f>データ!R6</f>
        <v>81961</v>
      </c>
      <c r="AM8" s="64"/>
      <c r="AN8" s="64"/>
      <c r="AO8" s="64"/>
      <c r="AP8" s="64"/>
      <c r="AQ8" s="64"/>
      <c r="AR8" s="64"/>
      <c r="AS8" s="64"/>
      <c r="AT8" s="63">
        <f>データ!S6</f>
        <v>1209.5999999999999</v>
      </c>
      <c r="AU8" s="63"/>
      <c r="AV8" s="63"/>
      <c r="AW8" s="63"/>
      <c r="AX8" s="63"/>
      <c r="AY8" s="63"/>
      <c r="AZ8" s="63"/>
      <c r="BA8" s="63"/>
      <c r="BB8" s="63">
        <f>データ!T6</f>
        <v>67.760000000000005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0.12</v>
      </c>
      <c r="Q10" s="63"/>
      <c r="R10" s="63"/>
      <c r="S10" s="63"/>
      <c r="T10" s="63"/>
      <c r="U10" s="63"/>
      <c r="V10" s="63"/>
      <c r="W10" s="63">
        <f>データ!P6</f>
        <v>100</v>
      </c>
      <c r="X10" s="63"/>
      <c r="Y10" s="63"/>
      <c r="Z10" s="63"/>
      <c r="AA10" s="63"/>
      <c r="AB10" s="63"/>
      <c r="AC10" s="63"/>
      <c r="AD10" s="64">
        <f>データ!Q6</f>
        <v>3284</v>
      </c>
      <c r="AE10" s="64"/>
      <c r="AF10" s="64"/>
      <c r="AG10" s="64"/>
      <c r="AH10" s="64"/>
      <c r="AI10" s="64"/>
      <c r="AJ10" s="64"/>
      <c r="AK10" s="2"/>
      <c r="AL10" s="64">
        <f>データ!U6</f>
        <v>95</v>
      </c>
      <c r="AM10" s="64"/>
      <c r="AN10" s="64"/>
      <c r="AO10" s="64"/>
      <c r="AP10" s="64"/>
      <c r="AQ10" s="64"/>
      <c r="AR10" s="64"/>
      <c r="AS10" s="64"/>
      <c r="AT10" s="63">
        <f>データ!V6</f>
        <v>0.17</v>
      </c>
      <c r="AU10" s="63"/>
      <c r="AV10" s="63"/>
      <c r="AW10" s="63"/>
      <c r="AX10" s="63"/>
      <c r="AY10" s="63"/>
      <c r="AZ10" s="63"/>
      <c r="BA10" s="63"/>
      <c r="BB10" s="63">
        <f>データ!W6</f>
        <v>558.82000000000005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52108</v>
      </c>
      <c r="D6" s="31">
        <f t="shared" si="3"/>
        <v>47</v>
      </c>
      <c r="E6" s="31">
        <f t="shared" si="3"/>
        <v>17</v>
      </c>
      <c r="F6" s="31">
        <f t="shared" si="3"/>
        <v>9</v>
      </c>
      <c r="G6" s="31">
        <f t="shared" si="3"/>
        <v>0</v>
      </c>
      <c r="H6" s="31" t="str">
        <f t="shared" si="3"/>
        <v>秋田県　由利本荘市</v>
      </c>
      <c r="I6" s="31" t="str">
        <f t="shared" si="3"/>
        <v>法非適用</v>
      </c>
      <c r="J6" s="31" t="str">
        <f t="shared" si="3"/>
        <v>下水道事業</v>
      </c>
      <c r="K6" s="31" t="str">
        <f t="shared" si="3"/>
        <v>小規模集合排水処理</v>
      </c>
      <c r="L6" s="31" t="str">
        <f t="shared" si="3"/>
        <v>I2</v>
      </c>
      <c r="M6" s="32" t="str">
        <f t="shared" si="3"/>
        <v>-</v>
      </c>
      <c r="N6" s="32" t="str">
        <f t="shared" si="3"/>
        <v>該当数値なし</v>
      </c>
      <c r="O6" s="32">
        <f t="shared" si="3"/>
        <v>0.12</v>
      </c>
      <c r="P6" s="32">
        <f t="shared" si="3"/>
        <v>100</v>
      </c>
      <c r="Q6" s="32">
        <f t="shared" si="3"/>
        <v>3284</v>
      </c>
      <c r="R6" s="32">
        <f t="shared" si="3"/>
        <v>81961</v>
      </c>
      <c r="S6" s="32">
        <f t="shared" si="3"/>
        <v>1209.5999999999999</v>
      </c>
      <c r="T6" s="32">
        <f t="shared" si="3"/>
        <v>67.760000000000005</v>
      </c>
      <c r="U6" s="32">
        <f t="shared" si="3"/>
        <v>95</v>
      </c>
      <c r="V6" s="32">
        <f t="shared" si="3"/>
        <v>0.17</v>
      </c>
      <c r="W6" s="32">
        <f t="shared" si="3"/>
        <v>558.82000000000005</v>
      </c>
      <c r="X6" s="33">
        <f>IF(X7="",NA(),X7)</f>
        <v>69.61</v>
      </c>
      <c r="Y6" s="33">
        <f t="shared" ref="Y6:AG6" si="4">IF(Y7="",NA(),Y7)</f>
        <v>65.010000000000005</v>
      </c>
      <c r="Z6" s="33">
        <f t="shared" si="4"/>
        <v>64.040000000000006</v>
      </c>
      <c r="AA6" s="33">
        <f t="shared" si="4"/>
        <v>62.94</v>
      </c>
      <c r="AB6" s="33">
        <f t="shared" si="4"/>
        <v>60.47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1700.53</v>
      </c>
      <c r="BF6" s="33">
        <f t="shared" ref="BF6:BN6" si="7">IF(BF7="",NA(),BF7)</f>
        <v>1679.11</v>
      </c>
      <c r="BG6" s="33">
        <f t="shared" si="7"/>
        <v>1893.38</v>
      </c>
      <c r="BH6" s="33">
        <f t="shared" si="7"/>
        <v>2634.88</v>
      </c>
      <c r="BI6" s="33">
        <f t="shared" si="7"/>
        <v>2255.02</v>
      </c>
      <c r="BJ6" s="33">
        <f t="shared" si="7"/>
        <v>3517.27</v>
      </c>
      <c r="BK6" s="33">
        <f t="shared" si="7"/>
        <v>2988.96</v>
      </c>
      <c r="BL6" s="33">
        <f t="shared" si="7"/>
        <v>3394.76</v>
      </c>
      <c r="BM6" s="33">
        <f t="shared" si="7"/>
        <v>3189.89</v>
      </c>
      <c r="BN6" s="33">
        <f t="shared" si="7"/>
        <v>2585.83</v>
      </c>
      <c r="BO6" s="32" t="str">
        <f>IF(BO7="","",IF(BO7="-","【-】","【"&amp;SUBSTITUTE(TEXT(BO7,"#,##0.00"),"-","△")&amp;"】"))</f>
        <v>【2,665.67】</v>
      </c>
      <c r="BP6" s="33">
        <f>IF(BP7="",NA(),BP7)</f>
        <v>79.040000000000006</v>
      </c>
      <c r="BQ6" s="33">
        <f t="shared" ref="BQ6:BY6" si="8">IF(BQ7="",NA(),BQ7)</f>
        <v>64.08</v>
      </c>
      <c r="BR6" s="33">
        <f t="shared" si="8"/>
        <v>57.76</v>
      </c>
      <c r="BS6" s="33">
        <f t="shared" si="8"/>
        <v>54.13</v>
      </c>
      <c r="BT6" s="33">
        <f t="shared" si="8"/>
        <v>47.43</v>
      </c>
      <c r="BU6" s="33">
        <f t="shared" si="8"/>
        <v>23.57</v>
      </c>
      <c r="BV6" s="33">
        <f t="shared" si="8"/>
        <v>26.99</v>
      </c>
      <c r="BW6" s="33">
        <f t="shared" si="8"/>
        <v>32.81</v>
      </c>
      <c r="BX6" s="33">
        <f t="shared" si="8"/>
        <v>27.92</v>
      </c>
      <c r="BY6" s="33">
        <f t="shared" si="8"/>
        <v>31.45</v>
      </c>
      <c r="BZ6" s="32" t="str">
        <f>IF(BZ7="","",IF(BZ7="-","【-】","【"&amp;SUBSTITUTE(TEXT(BZ7,"#,##0.00"),"-","△")&amp;"】"))</f>
        <v>【30.50】</v>
      </c>
      <c r="CA6" s="33">
        <f>IF(CA7="",NA(),CA7)</f>
        <v>194.3</v>
      </c>
      <c r="CB6" s="33">
        <f t="shared" ref="CB6:CJ6" si="9">IF(CB7="",NA(),CB7)</f>
        <v>249.7</v>
      </c>
      <c r="CC6" s="33">
        <f t="shared" si="9"/>
        <v>285.73</v>
      </c>
      <c r="CD6" s="33">
        <f t="shared" si="9"/>
        <v>318.54000000000002</v>
      </c>
      <c r="CE6" s="33">
        <f t="shared" si="9"/>
        <v>365.55</v>
      </c>
      <c r="CF6" s="33">
        <f t="shared" si="9"/>
        <v>746.34</v>
      </c>
      <c r="CG6" s="33">
        <f t="shared" si="9"/>
        <v>663.6</v>
      </c>
      <c r="CH6" s="33">
        <f t="shared" si="9"/>
        <v>483.69</v>
      </c>
      <c r="CI6" s="33">
        <f t="shared" si="9"/>
        <v>602.87</v>
      </c>
      <c r="CJ6" s="33">
        <f t="shared" si="9"/>
        <v>588.54999999999995</v>
      </c>
      <c r="CK6" s="32" t="str">
        <f>IF(CK7="","",IF(CK7="-","【-】","【"&amp;SUBSTITUTE(TEXT(CK7,"#,##0.00"),"-","△")&amp;"】"))</f>
        <v>【601.39】</v>
      </c>
      <c r="CL6" s="33">
        <f>IF(CL7="",NA(),CL7)</f>
        <v>38.96</v>
      </c>
      <c r="CM6" s="33">
        <f t="shared" ref="CM6:CU6" si="10">IF(CM7="",NA(),CM7)</f>
        <v>38.96</v>
      </c>
      <c r="CN6" s="33">
        <f t="shared" si="10"/>
        <v>36.36</v>
      </c>
      <c r="CO6" s="33">
        <f t="shared" si="10"/>
        <v>33.770000000000003</v>
      </c>
      <c r="CP6" s="33">
        <f t="shared" si="10"/>
        <v>31.17</v>
      </c>
      <c r="CQ6" s="33">
        <f t="shared" si="10"/>
        <v>36.83</v>
      </c>
      <c r="CR6" s="33">
        <f t="shared" si="10"/>
        <v>38.97</v>
      </c>
      <c r="CS6" s="33">
        <f t="shared" si="10"/>
        <v>45.55</v>
      </c>
      <c r="CT6" s="33">
        <f t="shared" si="10"/>
        <v>35.64</v>
      </c>
      <c r="CU6" s="33">
        <f t="shared" si="10"/>
        <v>37.950000000000003</v>
      </c>
      <c r="CV6" s="32" t="str">
        <f>IF(CV7="","",IF(CV7="-","【-】","【"&amp;SUBSTITUTE(TEXT(CV7,"#,##0.00"),"-","△")&amp;"】"))</f>
        <v>【39.88】</v>
      </c>
      <c r="CW6" s="33">
        <f>IF(CW7="",NA(),CW7)</f>
        <v>84.8</v>
      </c>
      <c r="CX6" s="33">
        <f t="shared" ref="CX6:DF6" si="11">IF(CX7="",NA(),CX7)</f>
        <v>83.48</v>
      </c>
      <c r="CY6" s="33">
        <f t="shared" si="11"/>
        <v>83.78</v>
      </c>
      <c r="CZ6" s="33">
        <f t="shared" si="11"/>
        <v>82.35</v>
      </c>
      <c r="DA6" s="33">
        <f t="shared" si="11"/>
        <v>81.05</v>
      </c>
      <c r="DB6" s="33">
        <f t="shared" si="11"/>
        <v>85.97</v>
      </c>
      <c r="DC6" s="33">
        <f t="shared" si="11"/>
        <v>86.89</v>
      </c>
      <c r="DD6" s="33">
        <f t="shared" si="11"/>
        <v>80.91</v>
      </c>
      <c r="DE6" s="33">
        <f t="shared" si="11"/>
        <v>87.19</v>
      </c>
      <c r="DF6" s="33">
        <f t="shared" si="11"/>
        <v>88.2</v>
      </c>
      <c r="DG6" s="32" t="str">
        <f>IF(DG7="","",IF(DG7="-","【-】","【"&amp;SUBSTITUTE(TEXT(DG7,"#,##0.00"),"-","△")&amp;"】"))</f>
        <v>【88.11】</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3">
        <f t="shared" si="14"/>
        <v>0.01</v>
      </c>
      <c r="EN6" s="32" t="str">
        <f>IF(EN7="","",IF(EN7="-","【-】","【"&amp;SUBSTITUTE(TEXT(EN7,"#,##0.00"),"-","△")&amp;"】"))</f>
        <v>【0.01】</v>
      </c>
    </row>
    <row r="7" spans="1:144" s="34" customFormat="1">
      <c r="A7" s="26"/>
      <c r="B7" s="35">
        <v>2014</v>
      </c>
      <c r="C7" s="35">
        <v>52108</v>
      </c>
      <c r="D7" s="35">
        <v>47</v>
      </c>
      <c r="E7" s="35">
        <v>17</v>
      </c>
      <c r="F7" s="35">
        <v>9</v>
      </c>
      <c r="G7" s="35">
        <v>0</v>
      </c>
      <c r="H7" s="35" t="s">
        <v>96</v>
      </c>
      <c r="I7" s="35" t="s">
        <v>97</v>
      </c>
      <c r="J7" s="35" t="s">
        <v>98</v>
      </c>
      <c r="K7" s="35" t="s">
        <v>99</v>
      </c>
      <c r="L7" s="35" t="s">
        <v>100</v>
      </c>
      <c r="M7" s="36" t="s">
        <v>101</v>
      </c>
      <c r="N7" s="36" t="s">
        <v>102</v>
      </c>
      <c r="O7" s="36">
        <v>0.12</v>
      </c>
      <c r="P7" s="36">
        <v>100</v>
      </c>
      <c r="Q7" s="36">
        <v>3284</v>
      </c>
      <c r="R7" s="36">
        <v>81961</v>
      </c>
      <c r="S7" s="36">
        <v>1209.5999999999999</v>
      </c>
      <c r="T7" s="36">
        <v>67.760000000000005</v>
      </c>
      <c r="U7" s="36">
        <v>95</v>
      </c>
      <c r="V7" s="36">
        <v>0.17</v>
      </c>
      <c r="W7" s="36">
        <v>558.82000000000005</v>
      </c>
      <c r="X7" s="36">
        <v>69.61</v>
      </c>
      <c r="Y7" s="36">
        <v>65.010000000000005</v>
      </c>
      <c r="Z7" s="36">
        <v>64.040000000000006</v>
      </c>
      <c r="AA7" s="36">
        <v>62.94</v>
      </c>
      <c r="AB7" s="36">
        <v>60.47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1700.53</v>
      </c>
      <c r="BF7" s="36">
        <v>1679.11</v>
      </c>
      <c r="BG7" s="36">
        <v>1893.38</v>
      </c>
      <c r="BH7" s="36">
        <v>2634.88</v>
      </c>
      <c r="BI7" s="36">
        <v>2255.02</v>
      </c>
      <c r="BJ7" s="36">
        <v>3517.27</v>
      </c>
      <c r="BK7" s="36">
        <v>2988.96</v>
      </c>
      <c r="BL7" s="36">
        <v>3394.76</v>
      </c>
      <c r="BM7" s="36">
        <v>3189.89</v>
      </c>
      <c r="BN7" s="36">
        <v>2585.83</v>
      </c>
      <c r="BO7" s="36">
        <v>2665.67</v>
      </c>
      <c r="BP7" s="36">
        <v>79.040000000000006</v>
      </c>
      <c r="BQ7" s="36">
        <v>64.08</v>
      </c>
      <c r="BR7" s="36">
        <v>57.76</v>
      </c>
      <c r="BS7" s="36">
        <v>54.13</v>
      </c>
      <c r="BT7" s="36">
        <v>47.43</v>
      </c>
      <c r="BU7" s="36">
        <v>23.57</v>
      </c>
      <c r="BV7" s="36">
        <v>26.99</v>
      </c>
      <c r="BW7" s="36">
        <v>32.81</v>
      </c>
      <c r="BX7" s="36">
        <v>27.92</v>
      </c>
      <c r="BY7" s="36">
        <v>31.45</v>
      </c>
      <c r="BZ7" s="36">
        <v>30.5</v>
      </c>
      <c r="CA7" s="36">
        <v>194.3</v>
      </c>
      <c r="CB7" s="36">
        <v>249.7</v>
      </c>
      <c r="CC7" s="36">
        <v>285.73</v>
      </c>
      <c r="CD7" s="36">
        <v>318.54000000000002</v>
      </c>
      <c r="CE7" s="36">
        <v>365.55</v>
      </c>
      <c r="CF7" s="36">
        <v>746.34</v>
      </c>
      <c r="CG7" s="36">
        <v>663.6</v>
      </c>
      <c r="CH7" s="36">
        <v>483.69</v>
      </c>
      <c r="CI7" s="36">
        <v>602.87</v>
      </c>
      <c r="CJ7" s="36">
        <v>588.54999999999995</v>
      </c>
      <c r="CK7" s="36">
        <v>601.39</v>
      </c>
      <c r="CL7" s="36">
        <v>38.96</v>
      </c>
      <c r="CM7" s="36">
        <v>38.96</v>
      </c>
      <c r="CN7" s="36">
        <v>36.36</v>
      </c>
      <c r="CO7" s="36">
        <v>33.770000000000003</v>
      </c>
      <c r="CP7" s="36">
        <v>31.17</v>
      </c>
      <c r="CQ7" s="36">
        <v>36.83</v>
      </c>
      <c r="CR7" s="36">
        <v>38.97</v>
      </c>
      <c r="CS7" s="36">
        <v>45.55</v>
      </c>
      <c r="CT7" s="36">
        <v>35.64</v>
      </c>
      <c r="CU7" s="36">
        <v>37.950000000000003</v>
      </c>
      <c r="CV7" s="36">
        <v>39.880000000000003</v>
      </c>
      <c r="CW7" s="36">
        <v>84.8</v>
      </c>
      <c r="CX7" s="36">
        <v>83.48</v>
      </c>
      <c r="CY7" s="36">
        <v>83.78</v>
      </c>
      <c r="CZ7" s="36">
        <v>82.35</v>
      </c>
      <c r="DA7" s="36">
        <v>81.05</v>
      </c>
      <c r="DB7" s="36">
        <v>85.97</v>
      </c>
      <c r="DC7" s="36">
        <v>86.89</v>
      </c>
      <c r="DD7" s="36">
        <v>80.91</v>
      </c>
      <c r="DE7" s="36">
        <v>87.19</v>
      </c>
      <c r="DF7" s="36">
        <v>88.2</v>
      </c>
      <c r="DG7" s="36">
        <v>88.11</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0.01</v>
      </c>
      <c r="EN7" s="36">
        <v>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cp:lastModifiedBy>
  <cp:lastPrinted>2016-02-16T00:09:19Z</cp:lastPrinted>
  <dcterms:created xsi:type="dcterms:W3CDTF">2016-02-03T09:22:41Z</dcterms:created>
  <dcterms:modified xsi:type="dcterms:W3CDTF">2016-02-16T00:09:21Z</dcterms:modified>
  <cp:category/>
</cp:coreProperties>
</file>