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<sst xmlns="http://schemas.openxmlformats.org/spreadsheetml/2006/main" count="221" uniqueCount="111">
  <si>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</si>
  <si>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</si>
  <si>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</si>
  <si>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</si>
  <si>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</si>
  <si>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</si>
  <si>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</si>
  <si>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</si>
  <si>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</si>
  <si>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</si>
  <si>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</si>
  <si>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</si>
  <si>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</si>
  <si>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</si>
  <si>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</si>
  <si>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</si>
  <si>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</si>
  <si>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</si>
  <si>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</si>
  <si>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</si>
  <si>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</si>
  <si>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</si>
  <si>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</si>
  <si>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</si>
  <si>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</si>
  <si>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</si>
  <si>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</si>
  <si>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</si>
  <si>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</si>
  <si>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</si>
  <si>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</si>
  <si>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</si>
  <si>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</si>
  <si>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</si>
  <si>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</si>
  <si>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</si>
  <si>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</si>
  <si>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</si>
  <si>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</si>
  <si>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</si>
  <si>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</si>
  <si>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</si>
  <si>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</si>
  <si>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</si>
  <si>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</si>
  <si>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</si>
  <si>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</si>
  <si>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</si>
  <si>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</si>
  <si>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</si>
  <si>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</si>
  <si>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</si>
  <si>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</si>
  <si>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</si>
  <si>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</si>
  <si>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</si>
  <si>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</si>
  <si>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</si>
  <si>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</si>
  <si>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</si>
  <si>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</si>
  <si>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</si>
  <si>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</si>
  <si>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</si>
  <si>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</si>
  <si>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</si>
  <si>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</si>
  <si>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</si>
  <si>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</si>
  <si>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</si>
  <si>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</si>
  <si>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</si>
  <si>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</si>
  <si>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</si>
  <si>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</si>
  <si>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</si>
  <si>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</si>
  <si>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</si>
  <si>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</si>
  <si>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</si>
  <si>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</si>
  <si>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</si>
  <si>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</si>
  <si>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</si>
  <si>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</si>
  <si>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</si>
  <si>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</si>
  <si>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</si>
  <si>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</si>
  <si>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</si>
  <si>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</si>
  <si>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</si>
  <si>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</si>
  <si>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</si>
  <si>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</si>
  <si>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</si>
  <si>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</si>
  <si>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</si>
  <si>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</si>
  <si>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簡易排水</t>
  </si>
  <si>
    <t>J3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</si>
  <si>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</si>
  <si>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</si>
  <si>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</si>
  <si>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</si>
  <si>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</si>
  <si>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</si>
  <si>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</si>
  <si>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</si>
  <si>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管渠耐用年数まで至っていないが、将来の改築等を見据え財源を確保しつつ、投資計画に沿った更新を行う必要がある。</t>
    <phoneticPr fontId="4"/>
  </si>
  <si>
    <t>①収益的収支比率は増加傾向であるが、これは一般会計からの繰入金が増加したことによるものであり、今後は水洗化率の向上や更なる費用削減を図り経営改善を図っていく必要がある。
④は、類似団体平均値と比べて減少傾向となっており、当分事業は予定がないため今後は大幅な増加にならない見込みである。
⑤⑥は、類似団体平均値と比べて高くなっているが、今後も処理施設の統廃合等による維持管理費の削減や接続率の向上による有収水量を増加させる取組など経営改善を図る必要がある。
⑦は類似団体平均値と比べ高くなっているが、⑧は低いため、今後も引き続き維持管理費の削減や接続率の向上による有収水量を増加させる取組など経営改善を図る必要がある。</t>
    <rPh sb="9" eb="11">
      <t>ゾウカ</t>
    </rPh>
    <rPh sb="21" eb="23">
      <t>イッパン</t>
    </rPh>
    <rPh sb="23" eb="25">
      <t>カイケイ</t>
    </rPh>
    <rPh sb="28" eb="31">
      <t>クリイレキン</t>
    </rPh>
    <rPh sb="50" eb="53">
      <t>スイセンカ</t>
    </rPh>
    <rPh sb="53" eb="54">
      <t>リツ</t>
    </rPh>
    <rPh sb="55" eb="57">
      <t>コウジョウ</t>
    </rPh>
    <rPh sb="99" eb="101">
      <t>ゲンショウ</t>
    </rPh>
    <rPh sb="101" eb="103">
      <t>ケイコウ</t>
    </rPh>
    <rPh sb="110" eb="112">
      <t>トウブン</t>
    </rPh>
    <rPh sb="112" eb="114">
      <t>ジギョウ</t>
    </rPh>
    <rPh sb="115" eb="117">
      <t>ヨテイ</t>
    </rPh>
    <rPh sb="240" eb="241">
      <t>タカ</t>
    </rPh>
    <rPh sb="259" eb="260">
      <t>ヒ</t>
    </rPh>
    <rPh sb="261" eb="262">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</si>
</sst>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572416"/>
        <c:axId val="1058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7572416"/>
        <c:axId val="105869568"/>
      </c:lineChart>
      <c:dateAx>
        <c:axId val="167572416"/>
        <c:scaling>
          <c:orientation val="minMax"/>
        </c:scaling>
        <c:delete val="1"/>
        <c:axPos val="b"/>
        <c:numFmt formatCode="ge" sourceLinked="1"/>
        <c:majorTickMark val="none"/>
        <c:minorTickMark val="none"/>
        <c:tickLblPos val="none"/>
        <c:crossAx val="105869568"/>
        <c:crosses val="autoZero"/>
        <c:auto val="1"/>
        <c:lblOffset val="100"/>
        <c:baseTimeUnit val="years"/>
      </c:dateAx>
      <c:valAx>
        <c:axId val="1058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54.32</c:v>
                </c:pt>
                <c:pt idx="1">
                  <c:v>54.32</c:v>
                </c:pt>
                <c:pt idx="2">
                  <c:v>51.85</c:v>
                </c:pt>
                <c:pt idx="3">
                  <c:v>49.38</c:v>
                </c:pt>
                <c:pt idx="4">
                  <c:v>49.38</c:v>
                </c:pt>
              </c:numCache>
            </c:numRef>
          </c:val>
        </c:ser>
        <c:dLbls>
          <c:showLegendKey val="0"/>
          <c:showVal val="0"/>
          <c:showCatName val="0"/>
          <c:showSerName val="0"/>
          <c:showPercent val="0"/>
          <c:showBubbleSize val="0"/>
        </c:dLbls>
        <c:gapWidth val="150"/>
        <c:axId val="169030952"/>
        <c:axId val="16903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35.619999999999997</c:v>
                </c:pt>
                <c:pt idx="1">
                  <c:v>46.9</c:v>
                </c:pt>
                <c:pt idx="2">
                  <c:v>45.29</c:v>
                </c:pt>
                <c:pt idx="3">
                  <c:v>33.1</c:v>
                </c:pt>
                <c:pt idx="4">
                  <c:v>31.72</c:v>
                </c:pt>
              </c:numCache>
            </c:numRef>
          </c:val>
          <c:smooth val="0"/>
        </c:ser>
        <c:dLbls>
          <c:showLegendKey val="0"/>
          <c:showVal val="0"/>
          <c:showCatName val="0"/>
          <c:showSerName val="0"/>
          <c:showPercent val="0"/>
          <c:showBubbleSize val="0"/>
        </c:dLbls>
        <c:marker val="1"/>
        <c:smooth val="0"/>
        <c:axId val="169030952"/>
        <c:axId val="169031344"/>
      </c:lineChart>
      <c:dateAx>
        <c:axId val="169030952"/>
        <c:scaling>
          <c:orientation val="minMax"/>
        </c:scaling>
        <c:delete val="1"/>
        <c:axPos val="b"/>
        <c:numFmt formatCode="ge" sourceLinked="1"/>
        <c:majorTickMark val="none"/>
        <c:minorTickMark val="none"/>
        <c:tickLblPos val="none"/>
        <c:crossAx val="169031344"/>
        <c:crosses val="autoZero"/>
        <c:auto val="1"/>
        <c:lblOffset val="100"/>
        <c:baseTimeUnit val="years"/>
      </c:dateAx>
      <c:valAx>
        <c:axId val="16903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3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80.88</c:v>
                </c:pt>
                <c:pt idx="1">
                  <c:v>80.400000000000006</c:v>
                </c:pt>
                <c:pt idx="2">
                  <c:v>80.3</c:v>
                </c:pt>
                <c:pt idx="3">
                  <c:v>80</c:v>
                </c:pt>
                <c:pt idx="4">
                  <c:v>78.569999999999993</c:v>
                </c:pt>
              </c:numCache>
            </c:numRef>
          </c:val>
        </c:ser>
        <c:dLbls>
          <c:showLegendKey val="0"/>
          <c:showVal val="0"/>
          <c:showCatName val="0"/>
          <c:showSerName val="0"/>
          <c:showPercent val="0"/>
          <c:showBubbleSize val="0"/>
        </c:dLbls>
        <c:gapWidth val="150"/>
        <c:axId val="169032520"/>
        <c:axId val="16903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89.93</c:v>
                </c:pt>
                <c:pt idx="1">
                  <c:v>89.7</c:v>
                </c:pt>
                <c:pt idx="2">
                  <c:v>86.25</c:v>
                </c:pt>
                <c:pt idx="3">
                  <c:v>83.94</c:v>
                </c:pt>
                <c:pt idx="4">
                  <c:v>84.31</c:v>
                </c:pt>
              </c:numCache>
            </c:numRef>
          </c:val>
          <c:smooth val="0"/>
        </c:ser>
        <c:dLbls>
          <c:showLegendKey val="0"/>
          <c:showVal val="0"/>
          <c:showCatName val="0"/>
          <c:showSerName val="0"/>
          <c:showPercent val="0"/>
          <c:showBubbleSize val="0"/>
        </c:dLbls>
        <c:marker val="1"/>
        <c:smooth val="0"/>
        <c:axId val="169032520"/>
        <c:axId val="169032912"/>
      </c:lineChart>
      <c:dateAx>
        <c:axId val="169032520"/>
        <c:scaling>
          <c:orientation val="minMax"/>
        </c:scaling>
        <c:delete val="1"/>
        <c:axPos val="b"/>
        <c:numFmt formatCode="ge" sourceLinked="1"/>
        <c:majorTickMark val="none"/>
        <c:minorTickMark val="none"/>
        <c:tickLblPos val="none"/>
        <c:crossAx val="169032912"/>
        <c:crosses val="autoZero"/>
        <c:auto val="1"/>
        <c:lblOffset val="100"/>
        <c:baseTimeUnit val="years"/>
      </c:dateAx>
      <c:valAx>
        <c:axId val="16903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49.81</c:v>
                </c:pt>
                <c:pt idx="1">
                  <c:v>49.07</c:v>
                </c:pt>
                <c:pt idx="2">
                  <c:v>52.51</c:v>
                </c:pt>
                <c:pt idx="3">
                  <c:v>62.67</c:v>
                </c:pt>
                <c:pt idx="4">
                  <c:v>96.14</c:v>
                </c:pt>
              </c:numCache>
            </c:numRef>
          </c:val>
        </c:ser>
        <c:dLbls>
          <c:showLegendKey val="0"/>
          <c:showVal val="0"/>
          <c:showCatName val="0"/>
          <c:showSerName val="0"/>
          <c:showPercent val="0"/>
          <c:showBubbleSize val="0"/>
        </c:dLbls>
        <c:gapWidth val="150"/>
        <c:axId val="105473848"/>
        <c:axId val="16790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73848"/>
        <c:axId val="167904200"/>
      </c:lineChart>
      <c:dateAx>
        <c:axId val="105473848"/>
        <c:scaling>
          <c:orientation val="minMax"/>
        </c:scaling>
        <c:delete val="1"/>
        <c:axPos val="b"/>
        <c:numFmt formatCode="ge" sourceLinked="1"/>
        <c:majorTickMark val="none"/>
        <c:minorTickMark val="none"/>
        <c:tickLblPos val="none"/>
        <c:crossAx val="167904200"/>
        <c:crosses val="autoZero"/>
        <c:auto val="1"/>
        <c:lblOffset val="100"/>
        <c:baseTimeUnit val="years"/>
      </c:dateAx>
      <c:valAx>
        <c:axId val="1679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18392"/>
        <c:axId val="10539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18392"/>
        <c:axId val="105390920"/>
      </c:lineChart>
      <c:dateAx>
        <c:axId val="168018392"/>
        <c:scaling>
          <c:orientation val="minMax"/>
        </c:scaling>
        <c:delete val="1"/>
        <c:axPos val="b"/>
        <c:numFmt formatCode="ge" sourceLinked="1"/>
        <c:majorTickMark val="none"/>
        <c:minorTickMark val="none"/>
        <c:tickLblPos val="none"/>
        <c:crossAx val="105390920"/>
        <c:crosses val="autoZero"/>
        <c:auto val="1"/>
        <c:lblOffset val="100"/>
        <c:baseTimeUnit val="years"/>
      </c:dateAx>
      <c:valAx>
        <c:axId val="10539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623312"/>
        <c:axId val="16634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623312"/>
        <c:axId val="166343024"/>
      </c:lineChart>
      <c:dateAx>
        <c:axId val="168623312"/>
        <c:scaling>
          <c:orientation val="minMax"/>
        </c:scaling>
        <c:delete val="1"/>
        <c:axPos val="b"/>
        <c:numFmt formatCode="ge" sourceLinked="1"/>
        <c:majorTickMark val="none"/>
        <c:minorTickMark val="none"/>
        <c:tickLblPos val="none"/>
        <c:crossAx val="166343024"/>
        <c:crosses val="autoZero"/>
        <c:auto val="1"/>
        <c:lblOffset val="100"/>
        <c:baseTimeUnit val="years"/>
      </c:dateAx>
      <c:valAx>
        <c:axId val="16634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2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749048"/>
        <c:axId val="1687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49048"/>
        <c:axId val="168749440"/>
      </c:lineChart>
      <c:dateAx>
        <c:axId val="168749048"/>
        <c:scaling>
          <c:orientation val="minMax"/>
        </c:scaling>
        <c:delete val="1"/>
        <c:axPos val="b"/>
        <c:numFmt formatCode="ge" sourceLinked="1"/>
        <c:majorTickMark val="none"/>
        <c:minorTickMark val="none"/>
        <c:tickLblPos val="none"/>
        <c:crossAx val="168749440"/>
        <c:crosses val="autoZero"/>
        <c:auto val="1"/>
        <c:lblOffset val="100"/>
        <c:baseTimeUnit val="years"/>
      </c:dateAx>
      <c:valAx>
        <c:axId val="168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4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816816"/>
        <c:axId val="16881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816816"/>
        <c:axId val="168817208"/>
      </c:lineChart>
      <c:dateAx>
        <c:axId val="168816816"/>
        <c:scaling>
          <c:orientation val="minMax"/>
        </c:scaling>
        <c:delete val="1"/>
        <c:axPos val="b"/>
        <c:numFmt formatCode="ge" sourceLinked="1"/>
        <c:majorTickMark val="none"/>
        <c:minorTickMark val="none"/>
        <c:tickLblPos val="none"/>
        <c:crossAx val="168817208"/>
        <c:crosses val="autoZero"/>
        <c:auto val="1"/>
        <c:lblOffset val="100"/>
        <c:baseTimeUnit val="years"/>
      </c:dateAx>
      <c:valAx>
        <c:axId val="16881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810.28</c:v>
                </c:pt>
                <c:pt idx="1">
                  <c:v>739.79</c:v>
                </c:pt>
                <c:pt idx="2">
                  <c:v>812.25</c:v>
                </c:pt>
                <c:pt idx="3">
                  <c:v>1092.29</c:v>
                </c:pt>
                <c:pt idx="4">
                  <c:v>819.73</c:v>
                </c:pt>
              </c:numCache>
            </c:numRef>
          </c:val>
        </c:ser>
        <c:dLbls>
          <c:showLegendKey val="0"/>
          <c:showVal val="0"/>
          <c:showCatName val="0"/>
          <c:showSerName val="0"/>
          <c:showPercent val="0"/>
          <c:showBubbleSize val="0"/>
        </c:dLbls>
        <c:gapWidth val="150"/>
        <c:axId val="168816424"/>
        <c:axId val="16881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717.41</c:v>
                </c:pt>
                <c:pt idx="1">
                  <c:v>383.32</c:v>
                </c:pt>
                <c:pt idx="2">
                  <c:v>760.75</c:v>
                </c:pt>
                <c:pt idx="3">
                  <c:v>1262.73</c:v>
                </c:pt>
                <c:pt idx="4">
                  <c:v>1045.48</c:v>
                </c:pt>
              </c:numCache>
            </c:numRef>
          </c:val>
          <c:smooth val="0"/>
        </c:ser>
        <c:dLbls>
          <c:showLegendKey val="0"/>
          <c:showVal val="0"/>
          <c:showCatName val="0"/>
          <c:showSerName val="0"/>
          <c:showPercent val="0"/>
          <c:showBubbleSize val="0"/>
        </c:dLbls>
        <c:marker val="1"/>
        <c:smooth val="0"/>
        <c:axId val="168816424"/>
        <c:axId val="168818384"/>
      </c:lineChart>
      <c:dateAx>
        <c:axId val="168816424"/>
        <c:scaling>
          <c:orientation val="minMax"/>
        </c:scaling>
        <c:delete val="1"/>
        <c:axPos val="b"/>
        <c:numFmt formatCode="ge" sourceLinked="1"/>
        <c:majorTickMark val="none"/>
        <c:minorTickMark val="none"/>
        <c:tickLblPos val="none"/>
        <c:crossAx val="168818384"/>
        <c:crosses val="autoZero"/>
        <c:auto val="1"/>
        <c:lblOffset val="100"/>
        <c:baseTimeUnit val="years"/>
      </c:dateAx>
      <c:valAx>
        <c:axId val="16881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66.069999999999993</c:v>
                </c:pt>
                <c:pt idx="1">
                  <c:v>50.22</c:v>
                </c:pt>
                <c:pt idx="2">
                  <c:v>47.92</c:v>
                </c:pt>
                <c:pt idx="3">
                  <c:v>45.59</c:v>
                </c:pt>
                <c:pt idx="4">
                  <c:v>45.92</c:v>
                </c:pt>
              </c:numCache>
            </c:numRef>
          </c:val>
        </c:ser>
        <c:dLbls>
          <c:showLegendKey val="0"/>
          <c:showVal val="0"/>
          <c:showCatName val="0"/>
          <c:showSerName val="0"/>
          <c:showPercent val="0"/>
          <c:showBubbleSize val="0"/>
        </c:dLbls>
        <c:gapWidth val="150"/>
        <c:axId val="168819560"/>
        <c:axId val="16881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45.72</c:v>
                </c:pt>
                <c:pt idx="1">
                  <c:v>53.23</c:v>
                </c:pt>
                <c:pt idx="2">
                  <c:v>43.1</c:v>
                </c:pt>
                <c:pt idx="3">
                  <c:v>41.82</c:v>
                </c:pt>
                <c:pt idx="4">
                  <c:v>39.07</c:v>
                </c:pt>
              </c:numCache>
            </c:numRef>
          </c:val>
          <c:smooth val="0"/>
        </c:ser>
        <c:dLbls>
          <c:showLegendKey val="0"/>
          <c:showVal val="0"/>
          <c:showCatName val="0"/>
          <c:showSerName val="0"/>
          <c:showPercent val="0"/>
          <c:showBubbleSize val="0"/>
        </c:dLbls>
        <c:marker val="1"/>
        <c:smooth val="0"/>
        <c:axId val="168819560"/>
        <c:axId val="168819952"/>
      </c:lineChart>
      <c:dateAx>
        <c:axId val="168819560"/>
        <c:scaling>
          <c:orientation val="minMax"/>
        </c:scaling>
        <c:delete val="1"/>
        <c:axPos val="b"/>
        <c:numFmt formatCode="ge" sourceLinked="1"/>
        <c:majorTickMark val="none"/>
        <c:minorTickMark val="none"/>
        <c:tickLblPos val="none"/>
        <c:crossAx val="168819952"/>
        <c:crosses val="autoZero"/>
        <c:auto val="1"/>
        <c:lblOffset val="100"/>
        <c:baseTimeUnit val="years"/>
      </c:dateAx>
      <c:valAx>
        <c:axId val="16881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1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208.05</c:v>
                </c:pt>
                <c:pt idx="1">
                  <c:v>294.23</c:v>
                </c:pt>
                <c:pt idx="2">
                  <c:v>326.12</c:v>
                </c:pt>
                <c:pt idx="3">
                  <c:v>363.89</c:v>
                </c:pt>
                <c:pt idx="4">
                  <c:v>370.89</c:v>
                </c:pt>
              </c:numCache>
            </c:numRef>
          </c:val>
        </c:ser>
        <c:dLbls>
          <c:showLegendKey val="0"/>
          <c:showVal val="0"/>
          <c:showCatName val="0"/>
          <c:showSerName val="0"/>
          <c:showPercent val="0"/>
          <c:showBubbleSize val="0"/>
        </c:dLbls>
        <c:gapWidth val="150"/>
        <c:axId val="168747872"/>
        <c:axId val="168747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394.56</c:v>
                </c:pt>
                <c:pt idx="1">
                  <c:v>334.73</c:v>
                </c:pt>
                <c:pt idx="2">
                  <c:v>368.39</c:v>
                </c:pt>
                <c:pt idx="3">
                  <c:v>413.52</c:v>
                </c:pt>
                <c:pt idx="4">
                  <c:v>441.87</c:v>
                </c:pt>
              </c:numCache>
            </c:numRef>
          </c:val>
          <c:smooth val="0"/>
        </c:ser>
        <c:dLbls>
          <c:showLegendKey val="0"/>
          <c:showVal val="0"/>
          <c:showCatName val="0"/>
          <c:showSerName val="0"/>
          <c:showPercent val="0"/>
          <c:showBubbleSize val="0"/>
        </c:dLbls>
        <c:marker val="1"/>
        <c:smooth val="0"/>
        <c:axId val="168747872"/>
        <c:axId val="168747480"/>
      </c:lineChart>
      <c:dateAx>
        <c:axId val="168747872"/>
        <c:scaling>
          <c:orientation val="minMax"/>
        </c:scaling>
        <c:delete val="1"/>
        <c:axPos val="b"/>
        <c:numFmt formatCode="ge" sourceLinked="1"/>
        <c:majorTickMark val="none"/>
        <c:minorTickMark val="none"/>
        <c:tickLblPos val="none"/>
        <c:crossAx val="168747480"/>
        <c:crosses val="autoZero"/>
        <c:auto val="1"/>
        <c:lblOffset val="100"/>
        <c:baseTimeUnit val="years"/>
      </c:dateAx>
      <c:valAx>
        <c:axId val="16874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【299.19】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【93.93】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【29.20】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【471.53】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【39.84】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J3</v>
      </c>
      <c r="X8" s="70"/>
      <c r="Y8" s="70"/>
      <c r="Z8" s="70"/>
      <c r="AA8" s="70"/>
      <c r="AB8" s="70"/>
      <c r="AC8" s="70"/>
      <c r="AD8" s="3"/>
      <c r="AE8" s="3"/>
      <c r="AF8" s="3"/>
      <c r="AG8" s="3"/>
      <c r="AH8" s="3"/>
      <c r="AI8" s="3"/>
      <c r="AJ8" s="3"/>
      <c r="AK8" s="3"/>
      <c r="AL8" s="64">
        <f>データ!R6</f>
        <v>81961</v>
      </c>
      <c r="AM8" s="64"/>
      <c r="AN8" s="64"/>
      <c r="AO8" s="64"/>
      <c r="AP8" s="64"/>
      <c r="AQ8" s="64"/>
      <c r="AR8" s="64"/>
      <c r="AS8" s="64"/>
      <c r="AT8" s="63">
        <f>データ!S6</f>
        <v>1209.5999999999999</v>
      </c>
      <c r="AU8" s="63"/>
      <c r="AV8" s="63"/>
      <c r="AW8" s="63"/>
      <c r="AX8" s="63"/>
      <c r="AY8" s="63"/>
      <c r="AZ8" s="63"/>
      <c r="BA8" s="63"/>
      <c r="BB8" s="63">
        <f>データ!T6</f>
        <v>67.760000000000005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0.22</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182</v>
      </c>
      <c r="AM10" s="64"/>
      <c r="AN10" s="64"/>
      <c r="AO10" s="64"/>
      <c r="AP10" s="64"/>
      <c r="AQ10" s="64"/>
      <c r="AR10" s="64"/>
      <c r="AS10" s="64"/>
      <c r="AT10" s="63">
        <f>データ!V6</f>
        <v>0.22</v>
      </c>
      <c r="AU10" s="63"/>
      <c r="AV10" s="63"/>
      <c r="AW10" s="63"/>
      <c r="AX10" s="63"/>
      <c r="AY10" s="63"/>
      <c r="AZ10" s="63"/>
      <c r="BA10" s="63"/>
      <c r="BB10" s="63">
        <f>データ!W6</f>
        <v>827.27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52108</v>
      </c>
      <c r="D6" s="31">
        <f t="shared" si="3"/>
        <v>47</v>
      </c>
      <c r="E6" s="31">
        <f t="shared" si="3"/>
        <v>17</v>
      </c>
      <c r="F6" s="31">
        <f t="shared" si="3"/>
        <v>8</v>
      </c>
      <c r="G6" s="31">
        <f t="shared" si="3"/>
        <v>0</v>
      </c>
      <c r="H6" s="31" t="str">
        <f t="shared" si="3"/>
        <v>秋田県　由利本荘市</v>
      </c>
      <c r="I6" s="31" t="str">
        <f t="shared" si="3"/>
        <v>法非適用</v>
      </c>
      <c r="J6" s="31" t="str">
        <f t="shared" si="3"/>
        <v>下水道事業</v>
      </c>
      <c r="K6" s="31" t="str">
        <f t="shared" si="3"/>
        <v>簡易排水</v>
      </c>
      <c r="L6" s="31" t="str">
        <f t="shared" si="3"/>
        <v>J3</v>
      </c>
      <c r="M6" s="32" t="str">
        <f t="shared" si="3"/>
        <v>-</v>
      </c>
      <c r="N6" s="32" t="str">
        <f t="shared" si="3"/>
        <v>該当数値なし</v>
      </c>
      <c r="O6" s="32">
        <f t="shared" si="3"/>
        <v>0.22</v>
      </c>
      <c r="P6" s="32">
        <f t="shared" si="3"/>
        <v>100</v>
      </c>
      <c r="Q6" s="32">
        <f t="shared" si="3"/>
        <v>3284</v>
      </c>
      <c r="R6" s="32">
        <f t="shared" si="3"/>
        <v>81961</v>
      </c>
      <c r="S6" s="32">
        <f t="shared" si="3"/>
        <v>1209.5999999999999</v>
      </c>
      <c r="T6" s="32">
        <f t="shared" si="3"/>
        <v>67.760000000000005</v>
      </c>
      <c r="U6" s="32">
        <f t="shared" si="3"/>
        <v>182</v>
      </c>
      <c r="V6" s="32">
        <f t="shared" si="3"/>
        <v>0.22</v>
      </c>
      <c r="W6" s="32">
        <f t="shared" si="3"/>
        <v>827.27</v>
      </c>
      <c r="X6" s="33">
        <f>IF(X7="",NA(),X7)</f>
        <v>49.81</v>
      </c>
      <c r="Y6" s="33">
        <f t="shared" ref="Y6:AG6" si="4">IF(Y7="",NA(),Y7)</f>
        <v>49.07</v>
      </c>
      <c r="Z6" s="33">
        <f t="shared" si="4"/>
        <v>52.51</v>
      </c>
      <c r="AA6" s="33">
        <f t="shared" si="4"/>
        <v>62.67</v>
      </c>
      <c r="AB6" s="33">
        <f t="shared" si="4"/>
        <v>96.14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810.28</v>
      </c>
      <c r="BF6" s="33">
        <f t="shared" ref="BF6:BN6" si="7">IF(BF7="",NA(),BF7)</f>
        <v>739.79</v>
      </c>
      <c r="BG6" s="33">
        <f t="shared" si="7"/>
        <v>812.25</v>
      </c>
      <c r="BH6" s="33">
        <f t="shared" si="7"/>
        <v>1092.29</v>
      </c>
      <c r="BI6" s="33">
        <f t="shared" si="7"/>
        <v>819.73</v>
      </c>
      <c r="BJ6" s="33">
        <f t="shared" si="7"/>
        <v>717.41</v>
      </c>
      <c r="BK6" s="33">
        <f t="shared" si="7"/>
        <v>383.32</v>
      </c>
      <c r="BL6" s="33">
        <f t="shared" si="7"/>
        <v>760.75</v>
      </c>
      <c r="BM6" s="33">
        <f t="shared" si="7"/>
        <v>1262.73</v>
      </c>
      <c r="BN6" s="33">
        <f t="shared" si="7"/>
        <v>1045.48</v>
      </c>
      <c r="BO6" s="32" t="str">
        <f>IF(BO7="","",IF(BO7="-","【-】","【"&amp;SUBSTITUTE(TEXT(BO7,"#,##0.00"),"-","△")&amp;"】"))</f>
        <v>【299.19】</v>
      </c>
      <c r="BP6" s="33">
        <f>IF(BP7="",NA(),BP7)</f>
        <v>66.069999999999993</v>
      </c>
      <c r="BQ6" s="33">
        <f t="shared" ref="BQ6:BY6" si="8">IF(BQ7="",NA(),BQ7)</f>
        <v>50.22</v>
      </c>
      <c r="BR6" s="33">
        <f t="shared" si="8"/>
        <v>47.92</v>
      </c>
      <c r="BS6" s="33">
        <f t="shared" si="8"/>
        <v>45.59</v>
      </c>
      <c r="BT6" s="33">
        <f t="shared" si="8"/>
        <v>45.92</v>
      </c>
      <c r="BU6" s="33">
        <f t="shared" si="8"/>
        <v>45.72</v>
      </c>
      <c r="BV6" s="33">
        <f t="shared" si="8"/>
        <v>53.23</v>
      </c>
      <c r="BW6" s="33">
        <f t="shared" si="8"/>
        <v>43.1</v>
      </c>
      <c r="BX6" s="33">
        <f t="shared" si="8"/>
        <v>41.82</v>
      </c>
      <c r="BY6" s="33">
        <f t="shared" si="8"/>
        <v>39.07</v>
      </c>
      <c r="BZ6" s="32" t="str">
        <f>IF(BZ7="","",IF(BZ7="-","【-】","【"&amp;SUBSTITUTE(TEXT(BZ7,"#,##0.00"),"-","△")&amp;"】"))</f>
        <v>【39.84】</v>
      </c>
      <c r="CA6" s="33">
        <f>IF(CA7="",NA(),CA7)</f>
        <v>208.05</v>
      </c>
      <c r="CB6" s="33">
        <f t="shared" ref="CB6:CJ6" si="9">IF(CB7="",NA(),CB7)</f>
        <v>294.23</v>
      </c>
      <c r="CC6" s="33">
        <f t="shared" si="9"/>
        <v>326.12</v>
      </c>
      <c r="CD6" s="33">
        <f t="shared" si="9"/>
        <v>363.89</v>
      </c>
      <c r="CE6" s="33">
        <f t="shared" si="9"/>
        <v>370.89</v>
      </c>
      <c r="CF6" s="33">
        <f t="shared" si="9"/>
        <v>394.56</v>
      </c>
      <c r="CG6" s="33">
        <f t="shared" si="9"/>
        <v>334.73</v>
      </c>
      <c r="CH6" s="33">
        <f t="shared" si="9"/>
        <v>368.39</v>
      </c>
      <c r="CI6" s="33">
        <f t="shared" si="9"/>
        <v>413.52</v>
      </c>
      <c r="CJ6" s="33">
        <f t="shared" si="9"/>
        <v>441.87</v>
      </c>
      <c r="CK6" s="32" t="str">
        <f>IF(CK7="","",IF(CK7="-","【-】","【"&amp;SUBSTITUTE(TEXT(CK7,"#,##0.00"),"-","△")&amp;"】"))</f>
        <v>【471.53】</v>
      </c>
      <c r="CL6" s="33">
        <f>IF(CL7="",NA(),CL7)</f>
        <v>54.32</v>
      </c>
      <c r="CM6" s="33">
        <f t="shared" ref="CM6:CU6" si="10">IF(CM7="",NA(),CM7)</f>
        <v>54.32</v>
      </c>
      <c r="CN6" s="33">
        <f t="shared" si="10"/>
        <v>51.85</v>
      </c>
      <c r="CO6" s="33">
        <f t="shared" si="10"/>
        <v>49.38</v>
      </c>
      <c r="CP6" s="33">
        <f t="shared" si="10"/>
        <v>49.38</v>
      </c>
      <c r="CQ6" s="33">
        <f t="shared" si="10"/>
        <v>35.619999999999997</v>
      </c>
      <c r="CR6" s="33">
        <f t="shared" si="10"/>
        <v>46.9</v>
      </c>
      <c r="CS6" s="33">
        <f t="shared" si="10"/>
        <v>45.29</v>
      </c>
      <c r="CT6" s="33">
        <f t="shared" si="10"/>
        <v>33.1</v>
      </c>
      <c r="CU6" s="33">
        <f t="shared" si="10"/>
        <v>31.72</v>
      </c>
      <c r="CV6" s="32" t="str">
        <f>IF(CV7="","",IF(CV7="-","【-】","【"&amp;SUBSTITUTE(TEXT(CV7,"#,##0.00"),"-","△")&amp;"】"))</f>
        <v>【29.20】</v>
      </c>
      <c r="CW6" s="33">
        <f>IF(CW7="",NA(),CW7)</f>
        <v>80.88</v>
      </c>
      <c r="CX6" s="33">
        <f t="shared" ref="CX6:DF6" si="11">IF(CX7="",NA(),CX7)</f>
        <v>80.400000000000006</v>
      </c>
      <c r="CY6" s="33">
        <f t="shared" si="11"/>
        <v>80.3</v>
      </c>
      <c r="CZ6" s="33">
        <f t="shared" si="11"/>
        <v>80</v>
      </c>
      <c r="DA6" s="33">
        <f t="shared" si="11"/>
        <v>78.569999999999993</v>
      </c>
      <c r="DB6" s="33">
        <f t="shared" si="11"/>
        <v>89.93</v>
      </c>
      <c r="DC6" s="33">
        <f t="shared" si="11"/>
        <v>89.7</v>
      </c>
      <c r="DD6" s="33">
        <f t="shared" si="11"/>
        <v>86.25</v>
      </c>
      <c r="DE6" s="33">
        <f t="shared" si="11"/>
        <v>83.94</v>
      </c>
      <c r="DF6" s="33">
        <f t="shared" si="11"/>
        <v>84.31</v>
      </c>
      <c r="DG6" s="32" t="str">
        <f>IF(DG7="","",IF(DG7="-","【-】","【"&amp;SUBSTITUTE(TEXT(DG7,"#,##0.00"),"-","△")&amp;"】"))</f>
        <v>【93.93】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52108</v>
      </c>
      <c r="D7" s="35">
        <v>47</v>
      </c>
      <c r="E7" s="35">
        <v>17</v>
      </c>
      <c r="F7" s="35">
        <v>8</v>
      </c>
      <c r="G7" s="35">
        <v>0</v>
      </c>
      <c r="H7" s="35" t="s">
        <v>96</v>
      </c>
      <c r="I7" s="35" t="s">
        <v>97</v>
      </c>
      <c r="J7" s="35" t="s">
        <v>98</v>
      </c>
      <c r="K7" s="35" t="s">
        <v>99</v>
      </c>
      <c r="L7" s="35" t="s">
        <v>100</v>
      </c>
      <c r="M7" s="36" t="s">
        <v>101</v>
      </c>
      <c r="N7" s="36" t="s">
        <v>102</v>
      </c>
      <c r="O7" s="36">
        <v>0.22</v>
      </c>
      <c r="P7" s="36">
        <v>100</v>
      </c>
      <c r="Q7" s="36">
        <v>3284</v>
      </c>
      <c r="R7" s="36">
        <v>81961</v>
      </c>
      <c r="S7" s="36">
        <v>1209.5999999999999</v>
      </c>
      <c r="T7" s="36">
        <v>67.760000000000005</v>
      </c>
      <c r="U7" s="36">
        <v>182</v>
      </c>
      <c r="V7" s="36">
        <v>0.22</v>
      </c>
      <c r="W7" s="36">
        <v>827.27</v>
      </c>
      <c r="X7" s="36">
        <v>49.81</v>
      </c>
      <c r="Y7" s="36">
        <v>49.07</v>
      </c>
      <c r="Z7" s="36">
        <v>52.51</v>
      </c>
      <c r="AA7" s="36">
        <v>62.67</v>
      </c>
      <c r="AB7" s="36">
        <v>96.14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810.28</v>
      </c>
      <c r="BF7" s="36">
        <v>739.79</v>
      </c>
      <c r="BG7" s="36">
        <v>812.25</v>
      </c>
      <c r="BH7" s="36">
        <v>1092.29</v>
      </c>
      <c r="BI7" s="36">
        <v>819.73</v>
      </c>
      <c r="BJ7" s="36">
        <v>717.41</v>
      </c>
      <c r="BK7" s="36">
        <v>383.32</v>
      </c>
      <c r="BL7" s="36">
        <v>760.75</v>
      </c>
      <c r="BM7" s="36">
        <v>1262.73</v>
      </c>
      <c r="BN7" s="36">
        <v>1045.48</v>
      </c>
      <c r="BO7" s="36">
        <v>299.19</v>
      </c>
      <c r="BP7" s="36">
        <v>66.069999999999993</v>
      </c>
      <c r="BQ7" s="36">
        <v>50.22</v>
      </c>
      <c r="BR7" s="36">
        <v>47.92</v>
      </c>
      <c r="BS7" s="36">
        <v>45.59</v>
      </c>
      <c r="BT7" s="36">
        <v>45.92</v>
      </c>
      <c r="BU7" s="36">
        <v>45.72</v>
      </c>
      <c r="BV7" s="36">
        <v>53.23</v>
      </c>
      <c r="BW7" s="36">
        <v>43.1</v>
      </c>
      <c r="BX7" s="36">
        <v>41.82</v>
      </c>
      <c r="BY7" s="36">
        <v>39.07</v>
      </c>
      <c r="BZ7" s="36">
        <v>39.840000000000003</v>
      </c>
      <c r="CA7" s="36">
        <v>208.05</v>
      </c>
      <c r="CB7" s="36">
        <v>294.23</v>
      </c>
      <c r="CC7" s="36">
        <v>326.12</v>
      </c>
      <c r="CD7" s="36">
        <v>363.89</v>
      </c>
      <c r="CE7" s="36">
        <v>370.89</v>
      </c>
      <c r="CF7" s="36">
        <v>394.56</v>
      </c>
      <c r="CG7" s="36">
        <v>334.73</v>
      </c>
      <c r="CH7" s="36">
        <v>368.39</v>
      </c>
      <c r="CI7" s="36">
        <v>413.52</v>
      </c>
      <c r="CJ7" s="36">
        <v>441.87</v>
      </c>
      <c r="CK7" s="36">
        <v>471.53</v>
      </c>
      <c r="CL7" s="36">
        <v>54.32</v>
      </c>
      <c r="CM7" s="36">
        <v>54.32</v>
      </c>
      <c r="CN7" s="36">
        <v>51.85</v>
      </c>
      <c r="CO7" s="36">
        <v>49.38</v>
      </c>
      <c r="CP7" s="36">
        <v>49.38</v>
      </c>
      <c r="CQ7" s="36">
        <v>35.619999999999997</v>
      </c>
      <c r="CR7" s="36">
        <v>46.9</v>
      </c>
      <c r="CS7" s="36">
        <v>45.29</v>
      </c>
      <c r="CT7" s="36">
        <v>33.1</v>
      </c>
      <c r="CU7" s="36">
        <v>31.72</v>
      </c>
      <c r="CV7" s="36">
        <v>29.2</v>
      </c>
      <c r="CW7" s="36">
        <v>80.88</v>
      </c>
      <c r="CX7" s="36">
        <v>80.400000000000006</v>
      </c>
      <c r="CY7" s="36">
        <v>80.3</v>
      </c>
      <c r="CZ7" s="36">
        <v>80</v>
      </c>
      <c r="DA7" s="36">
        <v>78.569999999999993</v>
      </c>
      <c r="DB7" s="36">
        <v>89.93</v>
      </c>
      <c r="DC7" s="36">
        <v>89.7</v>
      </c>
      <c r="DD7" s="36">
        <v>86.25</v>
      </c>
      <c r="DE7" s="36">
        <v>83.94</v>
      </c>
      <c r="DF7" s="36">
        <v>84.31</v>
      </c>
      <c r="DG7" s="36">
        <v>93.93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2016-02-12T02:53:40Z</cp:lastPrinted>
  <dcterms:created xsi:type="dcterms:W3CDTF">2016-02-03T09:22:19Z</dcterms:created>
  <dcterms:modified xsi:type="dcterms:W3CDTF">2016-02-15T01:57:48Z</dcterms:modified>
  <cp:category/>
</cp:coreProperties>
</file>