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hhpfi01\由利本荘市\1000000000-市長部局\1035000000-建設部\1035200000-上下水道課\移行\経営戦略（地方公営企業）\経営分析（県通知）\経営分析表・差替\【由利本荘市提出】経営分析比較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<sst xmlns="http://schemas.openxmlformats.org/spreadsheetml/2006/main" count="221" uniqueCount="111">
  <si>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</si>
  <si>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</si>
  <si>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</si>
  <si>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</si>
  <si>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</si>
  <si>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</si>
  <si>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</si>
  <si>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</si>
  <si>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</si>
  <si>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</si>
  <si>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</si>
  <si>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</si>
  <si>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</si>
  <si>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</si>
  <si>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</si>
  <si>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</si>
  <si>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</si>
  <si>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</si>
  <si>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</si>
  <si>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</si>
  <si>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</si>
  <si>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</si>
  <si>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</si>
  <si>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</si>
  <si>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</si>
  <si>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</si>
  <si>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</si>
  <si>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</si>
  <si>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</si>
  <si>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</si>
  <si>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</si>
  <si>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</si>
  <si>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</si>
  <si>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</si>
  <si>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</si>
  <si>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</si>
  <si>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</si>
  <si>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</si>
  <si>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</si>
  <si>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</si>
  <si>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</si>
  <si>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</si>
  <si>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</si>
  <si>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</si>
  <si>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</si>
  <si>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</si>
  <si>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</si>
  <si>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</si>
  <si>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</si>
  <si>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</si>
  <si>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</si>
  <si>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</si>
  <si>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</si>
  <si>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</si>
  <si>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</si>
  <si>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</si>
  <si>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</si>
  <si>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</si>
  <si>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</si>
  <si>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</si>
  <si>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</si>
  <si>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</si>
  <si>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</si>
  <si>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</si>
  <si>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</si>
  <si>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</si>
  <si>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</si>
  <si>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</si>
  <si>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</si>
  <si>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</si>
  <si>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</si>
  <si>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</si>
  <si>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</si>
  <si>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</si>
  <si>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</si>
  <si>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</si>
  <si>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</si>
  <si>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</si>
  <si>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</si>
  <si>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</si>
  <si>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</si>
  <si>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</si>
  <si>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</si>
  <si>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</si>
  <si>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</si>
  <si>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</si>
  <si>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</si>
  <si>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</si>
  <si>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</si>
  <si>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</si>
  <si>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</si>
  <si>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</si>
  <si>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</si>
  <si>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</si>
  <si>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</si>
  <si>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</si>
  <si>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由利本荘市</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</si>
  <si>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</si>
  <si>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</si>
  <si>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</si>
  <si>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</si>
  <si>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</si>
  <si>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</si>
  <si>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</si>
  <si>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</si>
  <si>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</si>
  <si>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</si>
  <si>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</si>
  <si>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後、人口減少社会を迎える中で使用料の増加は見込みにくい状況にあるため、施設の老朽化に伴う更新事業が増加することを踏まえると、更新に係る費用と経営状況を的確に把握し、健全・効率的な経営を維持しつつ計画的な施設の更新を行う必要がある。
また、平成32年度より公営企業会計へ移行を予定しており、経営状況を的確に把握し経営改善や経営判断を行いつつ、水洗化率の向上や処理施設の統廃合による維持管理費の削減等を積極的に推進することが必要である。</t>
    <phoneticPr fontId="4"/>
  </si>
  <si>
    <t>管渠耐用年数まで至っていないが、将来の改築等を見据え財源を確保しつつ、投資計画に沿った更新を行う必要がある。</t>
    <phoneticPr fontId="4"/>
  </si>
  <si>
    <t>①収益的収支比率は年々減少傾向であるが、これは突発的な修繕料等が発生し費用が増加したことによるものである。今後は更なる費用削減を図り経営改善を図っていく必要がある。
④は類似団体平均値と比べて低くなっており、当分機能強化等の事業は予定がないため今後は大幅な増加にならない見込みである。
⑤⑥は類似団体平均値と比べて高くなっているが、今後も処理施設の統廃合等による維持管理費の削減や接続率の向上による有収水量を増加させる取組など経営改善を図る必要がある。
⑦は類似団体平均値と比べて高くなっているが、引き続き水洗化率向上に努め利用率の増加に努める。
⑧は類似団体平均値と比べて劣っているが、今後も引き続き排水設備に対する補助金交付や広報等による水洗化率向上に努める。</t>
    <rPh sb="96" eb="97">
      <t>ヒク</t>
    </rPh>
    <rPh sb="104" eb="106">
      <t>トウブン</t>
    </rPh>
    <rPh sb="106" eb="108">
      <t>キノウ</t>
    </rPh>
    <rPh sb="108" eb="110">
      <t>キョウカ</t>
    </rPh>
    <rPh sb="110" eb="111">
      <t>トウ</t>
    </rPh>
    <rPh sb="112" eb="114">
      <t>ジギョウ</t>
    </rPh>
    <rPh sb="115" eb="117">
      <t>ヨテイ</t>
    </rPh>
    <rPh sb="157" eb="158">
      <t>タカ</t>
    </rPh>
    <rPh sb="249" eb="250">
      <t>ヒ</t>
    </rPh>
    <rPh sb="251" eb="252">
      <t>ツヅ</t>
    </rPh>
    <rPh sb="253" eb="256">
      <t>スイセンカ</t>
    </rPh>
    <rPh sb="256" eb="257">
      <t>リツ</t>
    </rPh>
    <rPh sb="257" eb="259">
      <t>コウジョウ</t>
    </rPh>
    <rPh sb="260" eb="261">
      <t>ツト</t>
    </rPh>
    <rPh sb="262" eb="265">
      <t>リヨウリツ</t>
    </rPh>
    <rPh sb="266" eb="268">
      <t>ゾウカ</t>
    </rPh>
    <rPh sb="269" eb="270">
      <t>ツト</t>
    </rPh>
    <rPh sb="287" eb="288">
      <t>オト</t>
    </rPh>
    <rPh sb="294" eb="296">
      <t>コンゴ</t>
    </rPh>
    <rPh sb="297" eb="298">
      <t>ヒ</t>
    </rPh>
    <rPh sb="299" eb="300">
      <t>ツヅ</t>
    </rPh>
    <rPh sb="301" eb="303">
      <t>ハイスイ</t>
    </rPh>
    <rPh sb="303" eb="305">
      <t>セツビ</t>
    </rPh>
    <rPh sb="306" eb="307">
      <t>タイ</t>
    </rPh>
    <rPh sb="309" eb="312">
      <t>ホジョキン</t>
    </rPh>
    <rPh sb="312" eb="314">
      <t>コウフ</t>
    </rPh>
    <rPh sb="315" eb="318">
      <t>コウホウトウ</t>
    </rPh>
    <rPh sb="321" eb="324">
      <t>スイセンカ</t>
    </rPh>
    <rPh sb="324" eb="325">
      <t>リツ</t>
    </rPh>
    <rPh sb="325" eb="327">
      <t>コウジョウ</t>
    </rPh>
    <rPh sb="328" eb="329">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</si>
</sst>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6651728"/>
        <c:axId val="16665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0.02</c:v>
                </c:pt>
                <c:pt idx="2" formatCode="#,##0.00;&quot;△&quot;#,##0.00">
                  <c:v>0</c:v>
                </c:pt>
                <c:pt idx="3">
                  <c:v>0.14000000000000001</c:v>
                </c:pt>
                <c:pt idx="4">
                  <c:v>0.05</c:v>
                </c:pt>
              </c:numCache>
            </c:numRef>
          </c:val>
          <c:smooth val="0"/>
        </c:ser>
        <c:dLbls>
          <c:showLegendKey val="0"/>
          <c:showVal val="0"/>
          <c:showCatName val="0"/>
          <c:showSerName val="0"/>
          <c:showPercent val="0"/>
          <c:showBubbleSize val="0"/>
        </c:dLbls>
        <c:marker val="1"/>
        <c:smooth val="0"/>
        <c:axId val="166651728"/>
        <c:axId val="166652112"/>
      </c:lineChart>
      <c:dateAx>
        <c:axId val="166651728"/>
        <c:scaling>
          <c:orientation val="minMax"/>
        </c:scaling>
        <c:delete val="1"/>
        <c:axPos val="b"/>
        <c:numFmt formatCode="ge" sourceLinked="1"/>
        <c:majorTickMark val="none"/>
        <c:minorTickMark val="none"/>
        <c:tickLblPos val="none"/>
        <c:crossAx val="166652112"/>
        <c:crosses val="autoZero"/>
        <c:auto val="1"/>
        <c:lblOffset val="100"/>
        <c:baseTimeUnit val="years"/>
      </c:dateAx>
      <c:valAx>
        <c:axId val="16665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65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43.44</c:v>
                </c:pt>
                <c:pt idx="1">
                  <c:v>33.99</c:v>
                </c:pt>
                <c:pt idx="2">
                  <c:v>45.98</c:v>
                </c:pt>
                <c:pt idx="3">
                  <c:v>45.98</c:v>
                </c:pt>
                <c:pt idx="4">
                  <c:v>51.9</c:v>
                </c:pt>
              </c:numCache>
            </c:numRef>
          </c:val>
        </c:ser>
        <c:dLbls>
          <c:showLegendKey val="0"/>
          <c:showVal val="0"/>
          <c:showCatName val="0"/>
          <c:showSerName val="0"/>
          <c:showPercent val="0"/>
          <c:showBubbleSize val="0"/>
        </c:dLbls>
        <c:gapWidth val="150"/>
        <c:axId val="167398880"/>
        <c:axId val="167398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31.9</c:v>
                </c:pt>
                <c:pt idx="1">
                  <c:v>37.130000000000003</c:v>
                </c:pt>
                <c:pt idx="2">
                  <c:v>38.24</c:v>
                </c:pt>
                <c:pt idx="3">
                  <c:v>39.42</c:v>
                </c:pt>
                <c:pt idx="4">
                  <c:v>39.68</c:v>
                </c:pt>
              </c:numCache>
            </c:numRef>
          </c:val>
          <c:smooth val="0"/>
        </c:ser>
        <c:dLbls>
          <c:showLegendKey val="0"/>
          <c:showVal val="0"/>
          <c:showCatName val="0"/>
          <c:showSerName val="0"/>
          <c:showPercent val="0"/>
          <c:showBubbleSize val="0"/>
        </c:dLbls>
        <c:marker val="1"/>
        <c:smooth val="0"/>
        <c:axId val="167398880"/>
        <c:axId val="167398488"/>
      </c:lineChart>
      <c:dateAx>
        <c:axId val="167398880"/>
        <c:scaling>
          <c:orientation val="minMax"/>
        </c:scaling>
        <c:delete val="1"/>
        <c:axPos val="b"/>
        <c:numFmt formatCode="ge" sourceLinked="1"/>
        <c:majorTickMark val="none"/>
        <c:minorTickMark val="none"/>
        <c:tickLblPos val="none"/>
        <c:crossAx val="167398488"/>
        <c:crosses val="autoZero"/>
        <c:auto val="1"/>
        <c:lblOffset val="100"/>
        <c:baseTimeUnit val="years"/>
      </c:dateAx>
      <c:valAx>
        <c:axId val="167398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39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75.27</c:v>
                </c:pt>
                <c:pt idx="1">
                  <c:v>76.42</c:v>
                </c:pt>
                <c:pt idx="2">
                  <c:v>79.16</c:v>
                </c:pt>
                <c:pt idx="3">
                  <c:v>80.89</c:v>
                </c:pt>
                <c:pt idx="4">
                  <c:v>82.53</c:v>
                </c:pt>
              </c:numCache>
            </c:numRef>
          </c:val>
        </c:ser>
        <c:dLbls>
          <c:showLegendKey val="0"/>
          <c:showVal val="0"/>
          <c:showCatName val="0"/>
          <c:showSerName val="0"/>
          <c:showPercent val="0"/>
          <c:showBubbleSize val="0"/>
        </c:dLbls>
        <c:gapWidth val="150"/>
        <c:axId val="167397312"/>
        <c:axId val="16759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69.69</c:v>
                </c:pt>
                <c:pt idx="1">
                  <c:v>81.8</c:v>
                </c:pt>
                <c:pt idx="2">
                  <c:v>81.84</c:v>
                </c:pt>
                <c:pt idx="3">
                  <c:v>82.97</c:v>
                </c:pt>
                <c:pt idx="4">
                  <c:v>83.95</c:v>
                </c:pt>
              </c:numCache>
            </c:numRef>
          </c:val>
          <c:smooth val="0"/>
        </c:ser>
        <c:dLbls>
          <c:showLegendKey val="0"/>
          <c:showVal val="0"/>
          <c:showCatName val="0"/>
          <c:showSerName val="0"/>
          <c:showPercent val="0"/>
          <c:showBubbleSize val="0"/>
        </c:dLbls>
        <c:marker val="1"/>
        <c:smooth val="0"/>
        <c:axId val="167397312"/>
        <c:axId val="167591632"/>
      </c:lineChart>
      <c:dateAx>
        <c:axId val="167397312"/>
        <c:scaling>
          <c:orientation val="minMax"/>
        </c:scaling>
        <c:delete val="1"/>
        <c:axPos val="b"/>
        <c:numFmt formatCode="ge" sourceLinked="1"/>
        <c:majorTickMark val="none"/>
        <c:minorTickMark val="none"/>
        <c:tickLblPos val="none"/>
        <c:crossAx val="167591632"/>
        <c:crosses val="autoZero"/>
        <c:auto val="1"/>
        <c:lblOffset val="100"/>
        <c:baseTimeUnit val="years"/>
      </c:dateAx>
      <c:valAx>
        <c:axId val="16759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39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66.44</c:v>
                </c:pt>
                <c:pt idx="1">
                  <c:v>78.25</c:v>
                </c:pt>
                <c:pt idx="2">
                  <c:v>78.569999999999993</c:v>
                </c:pt>
                <c:pt idx="3">
                  <c:v>74.25</c:v>
                </c:pt>
                <c:pt idx="4">
                  <c:v>73.94</c:v>
                </c:pt>
              </c:numCache>
            </c:numRef>
          </c:val>
        </c:ser>
        <c:dLbls>
          <c:showLegendKey val="0"/>
          <c:showVal val="0"/>
          <c:showCatName val="0"/>
          <c:showSerName val="0"/>
          <c:showPercent val="0"/>
          <c:showBubbleSize val="0"/>
        </c:dLbls>
        <c:gapWidth val="150"/>
        <c:axId val="166710880"/>
        <c:axId val="167240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710880"/>
        <c:axId val="167240744"/>
      </c:lineChart>
      <c:dateAx>
        <c:axId val="166710880"/>
        <c:scaling>
          <c:orientation val="minMax"/>
        </c:scaling>
        <c:delete val="1"/>
        <c:axPos val="b"/>
        <c:numFmt formatCode="ge" sourceLinked="1"/>
        <c:majorTickMark val="none"/>
        <c:minorTickMark val="none"/>
        <c:tickLblPos val="none"/>
        <c:crossAx val="167240744"/>
        <c:crosses val="autoZero"/>
        <c:auto val="1"/>
        <c:lblOffset val="100"/>
        <c:baseTimeUnit val="years"/>
      </c:dateAx>
      <c:valAx>
        <c:axId val="167240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7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7224752"/>
        <c:axId val="167300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224752"/>
        <c:axId val="167300232"/>
      </c:lineChart>
      <c:dateAx>
        <c:axId val="167224752"/>
        <c:scaling>
          <c:orientation val="minMax"/>
        </c:scaling>
        <c:delete val="1"/>
        <c:axPos val="b"/>
        <c:numFmt formatCode="ge" sourceLinked="1"/>
        <c:majorTickMark val="none"/>
        <c:minorTickMark val="none"/>
        <c:tickLblPos val="none"/>
        <c:crossAx val="167300232"/>
        <c:crosses val="autoZero"/>
        <c:auto val="1"/>
        <c:lblOffset val="100"/>
        <c:baseTimeUnit val="years"/>
      </c:dateAx>
      <c:valAx>
        <c:axId val="167300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22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7324304"/>
        <c:axId val="104421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324304"/>
        <c:axId val="104421064"/>
      </c:lineChart>
      <c:dateAx>
        <c:axId val="167324304"/>
        <c:scaling>
          <c:orientation val="minMax"/>
        </c:scaling>
        <c:delete val="1"/>
        <c:axPos val="b"/>
        <c:numFmt formatCode="ge" sourceLinked="1"/>
        <c:majorTickMark val="none"/>
        <c:minorTickMark val="none"/>
        <c:tickLblPos val="none"/>
        <c:crossAx val="104421064"/>
        <c:crosses val="autoZero"/>
        <c:auto val="1"/>
        <c:lblOffset val="100"/>
        <c:baseTimeUnit val="years"/>
      </c:dateAx>
      <c:valAx>
        <c:axId val="104421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32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7399272"/>
        <c:axId val="16739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399272"/>
        <c:axId val="167399664"/>
      </c:lineChart>
      <c:dateAx>
        <c:axId val="167399272"/>
        <c:scaling>
          <c:orientation val="minMax"/>
        </c:scaling>
        <c:delete val="1"/>
        <c:axPos val="b"/>
        <c:numFmt formatCode="ge" sourceLinked="1"/>
        <c:majorTickMark val="none"/>
        <c:minorTickMark val="none"/>
        <c:tickLblPos val="none"/>
        <c:crossAx val="167399664"/>
        <c:crosses val="autoZero"/>
        <c:auto val="1"/>
        <c:lblOffset val="100"/>
        <c:baseTimeUnit val="years"/>
      </c:dateAx>
      <c:valAx>
        <c:axId val="16739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39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7421512"/>
        <c:axId val="16742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421512"/>
        <c:axId val="167421904"/>
      </c:lineChart>
      <c:dateAx>
        <c:axId val="167421512"/>
        <c:scaling>
          <c:orientation val="minMax"/>
        </c:scaling>
        <c:delete val="1"/>
        <c:axPos val="b"/>
        <c:numFmt formatCode="ge" sourceLinked="1"/>
        <c:majorTickMark val="none"/>
        <c:minorTickMark val="none"/>
        <c:tickLblPos val="none"/>
        <c:crossAx val="167421904"/>
        <c:crosses val="autoZero"/>
        <c:auto val="1"/>
        <c:lblOffset val="100"/>
        <c:baseTimeUnit val="years"/>
      </c:dateAx>
      <c:valAx>
        <c:axId val="16742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42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684.73</c:v>
                </c:pt>
                <c:pt idx="1">
                  <c:v>567.30999999999995</c:v>
                </c:pt>
                <c:pt idx="2">
                  <c:v>630.01</c:v>
                </c:pt>
                <c:pt idx="3">
                  <c:v>861.76</c:v>
                </c:pt>
                <c:pt idx="4">
                  <c:v>688.21</c:v>
                </c:pt>
              </c:numCache>
            </c:numRef>
          </c:val>
        </c:ser>
        <c:dLbls>
          <c:showLegendKey val="0"/>
          <c:showVal val="0"/>
          <c:showCatName val="0"/>
          <c:showSerName val="0"/>
          <c:showPercent val="0"/>
          <c:showBubbleSize val="0"/>
        </c:dLbls>
        <c:gapWidth val="150"/>
        <c:axId val="167423080"/>
        <c:axId val="16742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1546.01</c:v>
                </c:pt>
                <c:pt idx="1">
                  <c:v>866.07</c:v>
                </c:pt>
                <c:pt idx="2">
                  <c:v>827.19</c:v>
                </c:pt>
                <c:pt idx="3">
                  <c:v>817.63</c:v>
                </c:pt>
                <c:pt idx="4">
                  <c:v>830.5</c:v>
                </c:pt>
              </c:numCache>
            </c:numRef>
          </c:val>
          <c:smooth val="0"/>
        </c:ser>
        <c:dLbls>
          <c:showLegendKey val="0"/>
          <c:showVal val="0"/>
          <c:showCatName val="0"/>
          <c:showSerName val="0"/>
          <c:showPercent val="0"/>
          <c:showBubbleSize val="0"/>
        </c:dLbls>
        <c:marker val="1"/>
        <c:smooth val="0"/>
        <c:axId val="167423080"/>
        <c:axId val="167423472"/>
      </c:lineChart>
      <c:dateAx>
        <c:axId val="167423080"/>
        <c:scaling>
          <c:orientation val="minMax"/>
        </c:scaling>
        <c:delete val="1"/>
        <c:axPos val="b"/>
        <c:numFmt formatCode="ge" sourceLinked="1"/>
        <c:majorTickMark val="none"/>
        <c:minorTickMark val="none"/>
        <c:tickLblPos val="none"/>
        <c:crossAx val="167423472"/>
        <c:crosses val="autoZero"/>
        <c:auto val="1"/>
        <c:lblOffset val="100"/>
        <c:baseTimeUnit val="years"/>
      </c:dateAx>
      <c:valAx>
        <c:axId val="16742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42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64.099999999999994</c:v>
                </c:pt>
                <c:pt idx="1">
                  <c:v>77.42</c:v>
                </c:pt>
                <c:pt idx="2">
                  <c:v>77.739999999999995</c:v>
                </c:pt>
                <c:pt idx="3">
                  <c:v>76.56</c:v>
                </c:pt>
                <c:pt idx="4">
                  <c:v>76.040000000000006</c:v>
                </c:pt>
              </c:numCache>
            </c:numRef>
          </c:val>
        </c:ser>
        <c:dLbls>
          <c:showLegendKey val="0"/>
          <c:showVal val="0"/>
          <c:showCatName val="0"/>
          <c:showSerName val="0"/>
          <c:showPercent val="0"/>
          <c:showBubbleSize val="0"/>
        </c:dLbls>
        <c:gapWidth val="150"/>
        <c:axId val="167424648"/>
        <c:axId val="167588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38.049999999999997</c:v>
                </c:pt>
                <c:pt idx="1">
                  <c:v>43.46</c:v>
                </c:pt>
                <c:pt idx="2">
                  <c:v>45.01</c:v>
                </c:pt>
                <c:pt idx="3">
                  <c:v>46.31</c:v>
                </c:pt>
                <c:pt idx="4">
                  <c:v>43.66</c:v>
                </c:pt>
              </c:numCache>
            </c:numRef>
          </c:val>
          <c:smooth val="0"/>
        </c:ser>
        <c:dLbls>
          <c:showLegendKey val="0"/>
          <c:showVal val="0"/>
          <c:showCatName val="0"/>
          <c:showSerName val="0"/>
          <c:showPercent val="0"/>
          <c:showBubbleSize val="0"/>
        </c:dLbls>
        <c:marker val="1"/>
        <c:smooth val="0"/>
        <c:axId val="167424648"/>
        <c:axId val="167588888"/>
      </c:lineChart>
      <c:dateAx>
        <c:axId val="167424648"/>
        <c:scaling>
          <c:orientation val="minMax"/>
        </c:scaling>
        <c:delete val="1"/>
        <c:axPos val="b"/>
        <c:numFmt formatCode="ge" sourceLinked="1"/>
        <c:majorTickMark val="none"/>
        <c:minorTickMark val="none"/>
        <c:tickLblPos val="none"/>
        <c:crossAx val="167588888"/>
        <c:crosses val="autoZero"/>
        <c:auto val="1"/>
        <c:lblOffset val="100"/>
        <c:baseTimeUnit val="years"/>
      </c:dateAx>
      <c:valAx>
        <c:axId val="16758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42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198.94</c:v>
                </c:pt>
                <c:pt idx="1">
                  <c:v>210.28</c:v>
                </c:pt>
                <c:pt idx="2">
                  <c:v>203.69</c:v>
                </c:pt>
                <c:pt idx="3">
                  <c:v>218.94</c:v>
                </c:pt>
                <c:pt idx="4">
                  <c:v>226.47</c:v>
                </c:pt>
              </c:numCache>
            </c:numRef>
          </c:val>
        </c:ser>
        <c:dLbls>
          <c:showLegendKey val="0"/>
          <c:showVal val="0"/>
          <c:showCatName val="0"/>
          <c:showSerName val="0"/>
          <c:showPercent val="0"/>
          <c:showBubbleSize val="0"/>
        </c:dLbls>
        <c:gapWidth val="150"/>
        <c:axId val="167590064"/>
        <c:axId val="167590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438.41</c:v>
                </c:pt>
                <c:pt idx="1">
                  <c:v>359.48</c:v>
                </c:pt>
                <c:pt idx="2">
                  <c:v>350.91</c:v>
                </c:pt>
                <c:pt idx="3">
                  <c:v>349.08</c:v>
                </c:pt>
                <c:pt idx="4">
                  <c:v>382.09</c:v>
                </c:pt>
              </c:numCache>
            </c:numRef>
          </c:val>
          <c:smooth val="0"/>
        </c:ser>
        <c:dLbls>
          <c:showLegendKey val="0"/>
          <c:showVal val="0"/>
          <c:showCatName val="0"/>
          <c:showSerName val="0"/>
          <c:showPercent val="0"/>
          <c:showBubbleSize val="0"/>
        </c:dLbls>
        <c:marker val="1"/>
        <c:smooth val="0"/>
        <c:axId val="167590064"/>
        <c:axId val="167590456"/>
      </c:lineChart>
      <c:dateAx>
        <c:axId val="167590064"/>
        <c:scaling>
          <c:orientation val="minMax"/>
        </c:scaling>
        <c:delete val="1"/>
        <c:axPos val="b"/>
        <c:numFmt formatCode="ge" sourceLinked="1"/>
        <c:majorTickMark val="none"/>
        <c:minorTickMark val="none"/>
        <c:tickLblPos val="none"/>
        <c:crossAx val="167590456"/>
        <c:crosses val="autoZero"/>
        <c:auto val="1"/>
        <c:lblOffset val="100"/>
        <c:baseTimeUnit val="years"/>
      </c:dateAx>
      <c:valAx>
        <c:axId val="16759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59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秋田県　由利本荘市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H2</v>
      </c>
      <c r="X8" s="46"/>
      <c r="Y8" s="46"/>
      <c r="Z8" s="46"/>
      <c r="AA8" s="46"/>
      <c r="AB8" s="46"/>
      <c r="AC8" s="46"/>
      <c r="AD8" s="3"/>
      <c r="AE8" s="3"/>
      <c r="AF8" s="3"/>
      <c r="AG8" s="3"/>
      <c r="AH8" s="3"/>
      <c r="AI8" s="3"/>
      <c r="AJ8" s="3"/>
      <c r="AK8" s="3"/>
      <c r="AL8" s="47">
        <f>データ!R6</f>
        <v>81961</v>
      </c>
      <c r="AM8" s="47"/>
      <c r="AN8" s="47"/>
      <c r="AO8" s="47"/>
      <c r="AP8" s="47"/>
      <c r="AQ8" s="47"/>
      <c r="AR8" s="47"/>
      <c r="AS8" s="47"/>
      <c r="AT8" s="43">
        <f>データ!S6</f>
        <v>1209.5999999999999</v>
      </c>
      <c r="AU8" s="43"/>
      <c r="AV8" s="43"/>
      <c r="AW8" s="43"/>
      <c r="AX8" s="43"/>
      <c r="AY8" s="43"/>
      <c r="AZ8" s="43"/>
      <c r="BA8" s="43"/>
      <c r="BB8" s="43">
        <f>データ!T6</f>
        <v>67.760000000000005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1.79</v>
      </c>
      <c r="Q10" s="43"/>
      <c r="R10" s="43"/>
      <c r="S10" s="43"/>
      <c r="T10" s="43"/>
      <c r="U10" s="43"/>
      <c r="V10" s="43"/>
      <c r="W10" s="43">
        <f>データ!P6</f>
        <v>100</v>
      </c>
      <c r="X10" s="43"/>
      <c r="Y10" s="43"/>
      <c r="Z10" s="43"/>
      <c r="AA10" s="43"/>
      <c r="AB10" s="43"/>
      <c r="AC10" s="43"/>
      <c r="AD10" s="47">
        <f>データ!Q6</f>
        <v>3284</v>
      </c>
      <c r="AE10" s="47"/>
      <c r="AF10" s="47"/>
      <c r="AG10" s="47"/>
      <c r="AH10" s="47"/>
      <c r="AI10" s="47"/>
      <c r="AJ10" s="47"/>
      <c r="AK10" s="2"/>
      <c r="AL10" s="47">
        <f>データ!U6</f>
        <v>1454</v>
      </c>
      <c r="AM10" s="47"/>
      <c r="AN10" s="47"/>
      <c r="AO10" s="47"/>
      <c r="AP10" s="47"/>
      <c r="AQ10" s="47"/>
      <c r="AR10" s="47"/>
      <c r="AS10" s="47"/>
      <c r="AT10" s="43">
        <f>データ!V6</f>
        <v>0.67</v>
      </c>
      <c r="AU10" s="43"/>
      <c r="AV10" s="43"/>
      <c r="AW10" s="43"/>
      <c r="AX10" s="43"/>
      <c r="AY10" s="43"/>
      <c r="AZ10" s="43"/>
      <c r="BA10" s="43"/>
      <c r="BB10" s="43">
        <f>データ!W6</f>
        <v>2170.15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52108</v>
      </c>
      <c r="D6" s="31">
        <f t="shared" si="3"/>
        <v>47</v>
      </c>
      <c r="E6" s="31">
        <f t="shared" si="3"/>
        <v>17</v>
      </c>
      <c r="F6" s="31">
        <f t="shared" si="3"/>
        <v>6</v>
      </c>
      <c r="G6" s="31">
        <f t="shared" si="3"/>
        <v>0</v>
      </c>
      <c r="H6" s="31" t="str">
        <f t="shared" si="3"/>
        <v>秋田県　由利本荘市</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1.79</v>
      </c>
      <c r="P6" s="32">
        <f t="shared" si="3"/>
        <v>100</v>
      </c>
      <c r="Q6" s="32">
        <f t="shared" si="3"/>
        <v>3284</v>
      </c>
      <c r="R6" s="32">
        <f t="shared" si="3"/>
        <v>81961</v>
      </c>
      <c r="S6" s="32">
        <f t="shared" si="3"/>
        <v>1209.5999999999999</v>
      </c>
      <c r="T6" s="32">
        <f t="shared" si="3"/>
        <v>67.760000000000005</v>
      </c>
      <c r="U6" s="32">
        <f t="shared" si="3"/>
        <v>1454</v>
      </c>
      <c r="V6" s="32">
        <f t="shared" si="3"/>
        <v>0.67</v>
      </c>
      <c r="W6" s="32">
        <f t="shared" si="3"/>
        <v>2170.15</v>
      </c>
      <c r="X6" s="33">
        <f>IF(X7="",NA(),X7)</f>
        <v>66.44</v>
      </c>
      <c r="Y6" s="33">
        <f t="shared" ref="Y6:AG6" si="4">IF(Y7="",NA(),Y7)</f>
        <v>78.25</v>
      </c>
      <c r="Z6" s="33">
        <f t="shared" si="4"/>
        <v>78.569999999999993</v>
      </c>
      <c r="AA6" s="33">
        <f t="shared" si="4"/>
        <v>74.25</v>
      </c>
      <c r="AB6" s="33">
        <f t="shared" si="4"/>
        <v>73.94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684.73</v>
      </c>
      <c r="BF6" s="33">
        <f t="shared" ref="BF6:BN6" si="7">IF(BF7="",NA(),BF7)</f>
        <v>567.30999999999995</v>
      </c>
      <c r="BG6" s="33">
        <f t="shared" si="7"/>
        <v>630.01</v>
      </c>
      <c r="BH6" s="33">
        <f t="shared" si="7"/>
        <v>861.76</v>
      </c>
      <c r="BI6" s="33">
        <f t="shared" si="7"/>
        <v>688.21</v>
      </c>
      <c r="BJ6" s="33">
        <f t="shared" si="7"/>
        <v>1546.01</v>
      </c>
      <c r="BK6" s="33">
        <f t="shared" si="7"/>
        <v>866.07</v>
      </c>
      <c r="BL6" s="33">
        <f t="shared" si="7"/>
        <v>827.19</v>
      </c>
      <c r="BM6" s="33">
        <f t="shared" si="7"/>
        <v>817.63</v>
      </c>
      <c r="BN6" s="33">
        <f t="shared" si="7"/>
        <v>830.5</v>
      </c>
      <c r="BO6" s="32" t="str">
        <f>IF(BO7="","",IF(BO7="-","【-】","【"&amp;SUBSTITUTE(TEXT(BO7,"#,##0.00"),"-","△")&amp;"】"))</f>
        <v>【1,078.58】</v>
      </c>
      <c r="BP6" s="33">
        <f>IF(BP7="",NA(),BP7)</f>
        <v>64.099999999999994</v>
      </c>
      <c r="BQ6" s="33">
        <f t="shared" ref="BQ6:BY6" si="8">IF(BQ7="",NA(),BQ7)</f>
        <v>77.42</v>
      </c>
      <c r="BR6" s="33">
        <f t="shared" si="8"/>
        <v>77.739999999999995</v>
      </c>
      <c r="BS6" s="33">
        <f t="shared" si="8"/>
        <v>76.56</v>
      </c>
      <c r="BT6" s="33">
        <f t="shared" si="8"/>
        <v>76.040000000000006</v>
      </c>
      <c r="BU6" s="33">
        <f t="shared" si="8"/>
        <v>38.049999999999997</v>
      </c>
      <c r="BV6" s="33">
        <f t="shared" si="8"/>
        <v>43.46</v>
      </c>
      <c r="BW6" s="33">
        <f t="shared" si="8"/>
        <v>45.01</v>
      </c>
      <c r="BX6" s="33">
        <f t="shared" si="8"/>
        <v>46.31</v>
      </c>
      <c r="BY6" s="33">
        <f t="shared" si="8"/>
        <v>43.66</v>
      </c>
      <c r="BZ6" s="32" t="str">
        <f>IF(BZ7="","",IF(BZ7="-","【-】","【"&amp;SUBSTITUTE(TEXT(BZ7,"#,##0.00"),"-","△")&amp;"】"))</f>
        <v>【40.39】</v>
      </c>
      <c r="CA6" s="33">
        <f>IF(CA7="",NA(),CA7)</f>
        <v>198.94</v>
      </c>
      <c r="CB6" s="33">
        <f t="shared" ref="CB6:CJ6" si="9">IF(CB7="",NA(),CB7)</f>
        <v>210.28</v>
      </c>
      <c r="CC6" s="33">
        <f t="shared" si="9"/>
        <v>203.69</v>
      </c>
      <c r="CD6" s="33">
        <f t="shared" si="9"/>
        <v>218.94</v>
      </c>
      <c r="CE6" s="33">
        <f t="shared" si="9"/>
        <v>226.47</v>
      </c>
      <c r="CF6" s="33">
        <f t="shared" si="9"/>
        <v>438.41</v>
      </c>
      <c r="CG6" s="33">
        <f t="shared" si="9"/>
        <v>359.48</v>
      </c>
      <c r="CH6" s="33">
        <f t="shared" si="9"/>
        <v>350.91</v>
      </c>
      <c r="CI6" s="33">
        <f t="shared" si="9"/>
        <v>349.08</v>
      </c>
      <c r="CJ6" s="33">
        <f t="shared" si="9"/>
        <v>382.09</v>
      </c>
      <c r="CK6" s="32" t="str">
        <f>IF(CK7="","",IF(CK7="-","【-】","【"&amp;SUBSTITUTE(TEXT(CK7,"#,##0.00"),"-","△")&amp;"】"))</f>
        <v>【419.50】</v>
      </c>
      <c r="CL6" s="33">
        <f>IF(CL7="",NA(),CL7)</f>
        <v>43.44</v>
      </c>
      <c r="CM6" s="33">
        <f t="shared" ref="CM6:CU6" si="10">IF(CM7="",NA(),CM7)</f>
        <v>33.99</v>
      </c>
      <c r="CN6" s="33">
        <f t="shared" si="10"/>
        <v>45.98</v>
      </c>
      <c r="CO6" s="33">
        <f t="shared" si="10"/>
        <v>45.98</v>
      </c>
      <c r="CP6" s="33">
        <f t="shared" si="10"/>
        <v>51.9</v>
      </c>
      <c r="CQ6" s="33">
        <f t="shared" si="10"/>
        <v>31.9</v>
      </c>
      <c r="CR6" s="33">
        <f t="shared" si="10"/>
        <v>37.130000000000003</v>
      </c>
      <c r="CS6" s="33">
        <f t="shared" si="10"/>
        <v>38.24</v>
      </c>
      <c r="CT6" s="33">
        <f t="shared" si="10"/>
        <v>39.42</v>
      </c>
      <c r="CU6" s="33">
        <f t="shared" si="10"/>
        <v>39.68</v>
      </c>
      <c r="CV6" s="32" t="str">
        <f>IF(CV7="","",IF(CV7="-","【-】","【"&amp;SUBSTITUTE(TEXT(CV7,"#,##0.00"),"-","△")&amp;"】"))</f>
        <v>【35.64】</v>
      </c>
      <c r="CW6" s="33">
        <f>IF(CW7="",NA(),CW7)</f>
        <v>75.27</v>
      </c>
      <c r="CX6" s="33">
        <f t="shared" ref="CX6:DF6" si="11">IF(CX7="",NA(),CX7)</f>
        <v>76.42</v>
      </c>
      <c r="CY6" s="33">
        <f t="shared" si="11"/>
        <v>79.16</v>
      </c>
      <c r="CZ6" s="33">
        <f t="shared" si="11"/>
        <v>80.89</v>
      </c>
      <c r="DA6" s="33">
        <f t="shared" si="11"/>
        <v>82.53</v>
      </c>
      <c r="DB6" s="33">
        <f t="shared" si="11"/>
        <v>69.69</v>
      </c>
      <c r="DC6" s="33">
        <f t="shared" si="11"/>
        <v>81.8</v>
      </c>
      <c r="DD6" s="33">
        <f t="shared" si="11"/>
        <v>81.84</v>
      </c>
      <c r="DE6" s="33">
        <f t="shared" si="11"/>
        <v>82.97</v>
      </c>
      <c r="DF6" s="33">
        <f t="shared" si="11"/>
        <v>83.95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0.26</v>
      </c>
      <c r="EJ6" s="33">
        <f t="shared" si="14"/>
        <v>0.02</v>
      </c>
      <c r="EK6" s="32">
        <f t="shared" si="14"/>
        <v>0</v>
      </c>
      <c r="EL6" s="33">
        <f t="shared" si="14"/>
        <v>0.14000000000000001</v>
      </c>
      <c r="EM6" s="33">
        <f t="shared" si="14"/>
        <v>0.05</v>
      </c>
      <c r="EN6" s="32" t="str">
        <f>IF(EN7="","",IF(EN7="-","【-】","【"&amp;SUBSTITUTE(TEXT(EN7,"#,##0.00"),"-","△")&amp;"】"))</f>
        <v>【0.14】</v>
      </c>
    </row>
    <row r="7" spans="1:144" s="34" customFormat="1">
      <c r="A7" s="26"/>
      <c r="B7" s="35">
        <v>2014</v>
      </c>
      <c r="C7" s="35">
        <v>52108</v>
      </c>
      <c r="D7" s="35">
        <v>47</v>
      </c>
      <c r="E7" s="35">
        <v>17</v>
      </c>
      <c r="F7" s="35">
        <v>6</v>
      </c>
      <c r="G7" s="35">
        <v>0</v>
      </c>
      <c r="H7" s="35" t="s">
        <v>96</v>
      </c>
      <c r="I7" s="35" t="s">
        <v>97</v>
      </c>
      <c r="J7" s="35" t="s">
        <v>98</v>
      </c>
      <c r="K7" s="35" t="s">
        <v>99</v>
      </c>
      <c r="L7" s="35" t="s">
        <v>100</v>
      </c>
      <c r="M7" s="36" t="s">
        <v>101</v>
      </c>
      <c r="N7" s="36" t="s">
        <v>102</v>
      </c>
      <c r="O7" s="36">
        <v>1.79</v>
      </c>
      <c r="P7" s="36">
        <v>100</v>
      </c>
      <c r="Q7" s="36">
        <v>3284</v>
      </c>
      <c r="R7" s="36">
        <v>81961</v>
      </c>
      <c r="S7" s="36">
        <v>1209.5999999999999</v>
      </c>
      <c r="T7" s="36">
        <v>67.760000000000005</v>
      </c>
      <c r="U7" s="36">
        <v>1454</v>
      </c>
      <c r="V7" s="36">
        <v>0.67</v>
      </c>
      <c r="W7" s="36">
        <v>2170.15</v>
      </c>
      <c r="X7" s="36">
        <v>66.44</v>
      </c>
      <c r="Y7" s="36">
        <v>78.25</v>
      </c>
      <c r="Z7" s="36">
        <v>78.569999999999993</v>
      </c>
      <c r="AA7" s="36">
        <v>74.25</v>
      </c>
      <c r="AB7" s="36">
        <v>73.94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684.73</v>
      </c>
      <c r="BF7" s="36">
        <v>567.30999999999995</v>
      </c>
      <c r="BG7" s="36">
        <v>630.01</v>
      </c>
      <c r="BH7" s="36">
        <v>861.76</v>
      </c>
      <c r="BI7" s="36">
        <v>688.21</v>
      </c>
      <c r="BJ7" s="36">
        <v>1546.01</v>
      </c>
      <c r="BK7" s="36">
        <v>866.07</v>
      </c>
      <c r="BL7" s="36">
        <v>827.19</v>
      </c>
      <c r="BM7" s="36">
        <v>817.63</v>
      </c>
      <c r="BN7" s="36">
        <v>830.5</v>
      </c>
      <c r="BO7" s="36">
        <v>1078.58</v>
      </c>
      <c r="BP7" s="36">
        <v>64.099999999999994</v>
      </c>
      <c r="BQ7" s="36">
        <v>77.42</v>
      </c>
      <c r="BR7" s="36">
        <v>77.739999999999995</v>
      </c>
      <c r="BS7" s="36">
        <v>76.56</v>
      </c>
      <c r="BT7" s="36">
        <v>76.040000000000006</v>
      </c>
      <c r="BU7" s="36">
        <v>38.049999999999997</v>
      </c>
      <c r="BV7" s="36">
        <v>43.46</v>
      </c>
      <c r="BW7" s="36">
        <v>45.01</v>
      </c>
      <c r="BX7" s="36">
        <v>46.31</v>
      </c>
      <c r="BY7" s="36">
        <v>43.66</v>
      </c>
      <c r="BZ7" s="36">
        <v>40.39</v>
      </c>
      <c r="CA7" s="36">
        <v>198.94</v>
      </c>
      <c r="CB7" s="36">
        <v>210.28</v>
      </c>
      <c r="CC7" s="36">
        <v>203.69</v>
      </c>
      <c r="CD7" s="36">
        <v>218.94</v>
      </c>
      <c r="CE7" s="36">
        <v>226.47</v>
      </c>
      <c r="CF7" s="36">
        <v>438.41</v>
      </c>
      <c r="CG7" s="36">
        <v>359.48</v>
      </c>
      <c r="CH7" s="36">
        <v>350.91</v>
      </c>
      <c r="CI7" s="36">
        <v>349.08</v>
      </c>
      <c r="CJ7" s="36">
        <v>382.09</v>
      </c>
      <c r="CK7" s="36">
        <v>419.5</v>
      </c>
      <c r="CL7" s="36">
        <v>43.44</v>
      </c>
      <c r="CM7" s="36">
        <v>33.99</v>
      </c>
      <c r="CN7" s="36">
        <v>45.98</v>
      </c>
      <c r="CO7" s="36">
        <v>45.98</v>
      </c>
      <c r="CP7" s="36">
        <v>51.9</v>
      </c>
      <c r="CQ7" s="36">
        <v>31.9</v>
      </c>
      <c r="CR7" s="36">
        <v>37.130000000000003</v>
      </c>
      <c r="CS7" s="36">
        <v>38.24</v>
      </c>
      <c r="CT7" s="36">
        <v>39.42</v>
      </c>
      <c r="CU7" s="36">
        <v>39.68</v>
      </c>
      <c r="CV7" s="36">
        <v>35.64</v>
      </c>
      <c r="CW7" s="36">
        <v>75.27</v>
      </c>
      <c r="CX7" s="36">
        <v>76.42</v>
      </c>
      <c r="CY7" s="36">
        <v>79.16</v>
      </c>
      <c r="CZ7" s="36">
        <v>80.89</v>
      </c>
      <c r="DA7" s="36">
        <v>82.53</v>
      </c>
      <c r="DB7" s="36">
        <v>69.69</v>
      </c>
      <c r="DC7" s="36">
        <v>81.8</v>
      </c>
      <c r="DD7" s="36">
        <v>81.84</v>
      </c>
      <c r="DE7" s="36">
        <v>82.97</v>
      </c>
      <c r="DF7" s="36">
        <v>83.95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0.26</v>
      </c>
      <c r="EJ7" s="36">
        <v>0.02</v>
      </c>
      <c r="EK7" s="36">
        <v>0</v>
      </c>
      <c r="EL7" s="36">
        <v>0.14000000000000001</v>
      </c>
      <c r="EM7" s="36">
        <v>0.05</v>
      </c>
      <c r="EN7" s="36">
        <v>0.14000000000000001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cp:lastModifiedBy>
  <cp:lastPrinted>2016-02-15T04:37:45Z</cp:lastPrinted>
  <dcterms:created xsi:type="dcterms:W3CDTF">2016-02-03T09:20:16Z</dcterms:created>
  <dcterms:modified xsi:type="dcterms:W3CDTF">2016-02-15T04:37:48Z</dcterms:modified>
  <cp:category/>
</cp:coreProperties>
</file>