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<sst xmlns="http://schemas.openxmlformats.org/spreadsheetml/2006/main" count="221" uniqueCount="111">
  <si>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</si>
  <si>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</si>
  <si>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</si>
  <si>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</si>
  <si>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</si>
  <si>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</si>
  <si>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</si>
  <si>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</si>
  <si>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</si>
  <si>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</si>
  <si>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</si>
  <si>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</si>
  <si>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</si>
  <si>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</si>
  <si>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</si>
  <si>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</si>
  <si>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</si>
  <si>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</si>
  <si>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</si>
  <si>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</si>
  <si>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</si>
  <si>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</si>
  <si>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</si>
  <si>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</si>
  <si>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</si>
  <si>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</si>
  <si>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</si>
  <si>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</si>
  <si>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</si>
  <si>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</si>
  <si>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</si>
  <si>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</si>
  <si>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</si>
  <si>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</si>
  <si>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</si>
  <si>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</si>
  <si>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</si>
  <si>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</si>
  <si>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</si>
  <si>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</si>
  <si>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</si>
  <si>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</si>
  <si>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</si>
  <si>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</si>
  <si>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</si>
  <si>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</si>
  <si>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</si>
  <si>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</si>
  <si>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</si>
  <si>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</si>
  <si>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</si>
  <si>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</si>
  <si>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</si>
  <si>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</si>
  <si>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</si>
  <si>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</si>
  <si>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</si>
  <si>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</si>
  <si>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</si>
  <si>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</si>
  <si>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</si>
  <si>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</si>
  <si>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</si>
  <si>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</si>
  <si>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</si>
  <si>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</si>
  <si>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</si>
  <si>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</si>
  <si>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</si>
  <si>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</si>
  <si>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</si>
  <si>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</si>
  <si>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</si>
  <si>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</si>
  <si>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</si>
  <si>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</si>
  <si>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</si>
  <si>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</si>
  <si>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</si>
  <si>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</si>
  <si>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</si>
  <si>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</si>
  <si>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</si>
  <si>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</si>
  <si>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</si>
  <si>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</si>
  <si>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</si>
  <si>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</si>
  <si>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</si>
  <si>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</si>
  <si>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</si>
  <si>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</si>
  <si>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</si>
  <si>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</si>
  <si>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</si>
  <si>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</si>
  <si>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</si>
  <si>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</si>
  <si>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</si>
  <si>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</si>
  <si>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</si>
  <si>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</si>
  <si>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</si>
  <si>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</si>
  <si>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</si>
  <si>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</si>
  <si>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</si>
  <si>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</si>
  <si>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</si>
  <si>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管渠耐用年数まで至っていないが、将来の改築等を見据え財源を確保しつつ、投資計画に沿った更新を行う必要がある。</t>
    <phoneticPr fontId="4"/>
  </si>
  <si>
    <t>①収益的収支比率は年々減少傾向であるが、これは突発的な修繕料等が発生し費用が増加したことによるものである。今後は更なる費用削減を図り経営改善を図っていく必要がある。
④は類似団体平均値と比べて低くなっており、当分機能強化等の事業は予定がないため今後は大幅な増加にならない見込みである。
⑤⑥は類似団体平均値と比べて高くなっているが、今後も処理施設の統廃合等による維持管理費の削減や接続率の向上による有収水量を増加させる取組など経営改善を図る必要がある。
⑦は類似団体平均値と比べて高くなっているが、引き続き水洗化率向上に努め利用率の増加に努める。
⑧は類似団体平均値と比べて劣っているが、今後も引き続き排水設備に対する補助金交付や広報等による水洗化率向上に努める。</t>
    <rPh sb="96" eb="97">
      <t>ヒク</t>
    </rPh>
    <rPh sb="104" eb="106">
      <t>トウブン</t>
    </rPh>
    <rPh sb="106" eb="108">
      <t>キノウ</t>
    </rPh>
    <rPh sb="108" eb="110">
      <t>キョウカ</t>
    </rPh>
    <rPh sb="110" eb="111">
      <t>トウ</t>
    </rPh>
    <rPh sb="112" eb="114">
      <t>ジギョウ</t>
    </rPh>
    <rPh sb="115" eb="117">
      <t>ヨテイ</t>
    </rPh>
    <rPh sb="157" eb="158">
      <t>タカ</t>
    </rPh>
    <rPh sb="249" eb="250">
      <t>ヒ</t>
    </rPh>
    <rPh sb="251" eb="252">
      <t>ツヅ</t>
    </rPh>
    <rPh sb="253" eb="256">
      <t>スイセンカ</t>
    </rPh>
    <rPh sb="256" eb="257">
      <t>リツ</t>
    </rPh>
    <rPh sb="257" eb="259">
      <t>コウジョウ</t>
    </rPh>
    <rPh sb="260" eb="261">
      <t>ツト</t>
    </rPh>
    <rPh sb="262" eb="265">
      <t>リヨウリツ</t>
    </rPh>
    <rPh sb="266" eb="268">
      <t>ゾウカ</t>
    </rPh>
    <rPh sb="269" eb="270">
      <t>ツト</t>
    </rPh>
    <rPh sb="287" eb="288">
      <t>オト</t>
    </rPh>
    <rPh sb="294" eb="296">
      <t>コンゴ</t>
    </rPh>
    <rPh sb="297" eb="298">
      <t>ヒ</t>
    </rPh>
    <rPh sb="299" eb="300">
      <t>ツヅ</t>
    </rPh>
    <rPh sb="301" eb="303">
      <t>ハイスイ</t>
    </rPh>
    <rPh sb="303" eb="305">
      <t>セツビ</t>
    </rPh>
    <rPh sb="306" eb="307">
      <t>タイ</t>
    </rPh>
    <rPh sb="309" eb="312">
      <t>ホジョキン</t>
    </rPh>
    <rPh sb="312" eb="314">
      <t>コウフ</t>
    </rPh>
    <rPh sb="315" eb="318">
      <t>コウホウトウ</t>
    </rPh>
    <rPh sb="321" eb="324">
      <t>スイセンカ</t>
    </rPh>
    <rPh sb="324" eb="325">
      <t>リツ</t>
    </rPh>
    <rPh sb="325" eb="327">
      <t>コウジョウ</t>
    </rPh>
    <rPh sb="328" eb="32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</si>
</sst>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651728"/>
        <c:axId val="16665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66651728"/>
        <c:axId val="166652112"/>
      </c:lineChart>
      <c:dateAx>
        <c:axId val="166651728"/>
        <c:scaling>
          <c:orientation val="minMax"/>
        </c:scaling>
        <c:delete val="1"/>
        <c:axPos val="b"/>
        <c:numFmt formatCode="ge" sourceLinked="1"/>
        <c:majorTickMark val="none"/>
        <c:minorTickMark val="none"/>
        <c:tickLblPos val="none"/>
        <c:crossAx val="166652112"/>
        <c:crosses val="autoZero"/>
        <c:auto val="1"/>
        <c:lblOffset val="100"/>
        <c:baseTimeUnit val="years"/>
      </c:dateAx>
      <c:valAx>
        <c:axId val="1666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5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66.44</c:v>
                </c:pt>
                <c:pt idx="1">
                  <c:v>78.25</c:v>
                </c:pt>
                <c:pt idx="2">
                  <c:v>78.569999999999993</c:v>
                </c:pt>
                <c:pt idx="3">
                  <c:v>74.25</c:v>
                </c:pt>
                <c:pt idx="4">
                  <c:v>73.94</c:v>
                </c:pt>
              </c:numCache>
            </c:numRef>
          </c:val>
        </c:ser>
        <c:dLbls>
          <c:showLegendKey val="0"/>
          <c:showVal val="0"/>
          <c:showCatName val="0"/>
          <c:showSerName val="0"/>
          <c:showPercent val="0"/>
          <c:showBubbleSize val="0"/>
        </c:dLbls>
        <c:gapWidth val="150"/>
        <c:axId val="166710880"/>
        <c:axId val="16724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710880"/>
        <c:axId val="167240744"/>
      </c:lineChart>
      <c:dateAx>
        <c:axId val="166710880"/>
        <c:scaling>
          <c:orientation val="minMax"/>
        </c:scaling>
        <c:delete val="1"/>
        <c:axPos val="b"/>
        <c:numFmt formatCode="ge" sourceLinked="1"/>
        <c:majorTickMark val="none"/>
        <c:minorTickMark val="none"/>
        <c:tickLblPos val="none"/>
        <c:crossAx val="167240744"/>
        <c:crosses val="autoZero"/>
        <c:auto val="1"/>
        <c:lblOffset val="100"/>
        <c:baseTimeUnit val="years"/>
      </c:dateAx>
      <c:valAx>
        <c:axId val="1672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24752"/>
        <c:axId val="16730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24752"/>
        <c:axId val="167300232"/>
      </c:lineChart>
      <c:dateAx>
        <c:axId val="167224752"/>
        <c:scaling>
          <c:orientation val="minMax"/>
        </c:scaling>
        <c:delete val="1"/>
        <c:axPos val="b"/>
        <c:numFmt formatCode="ge" sourceLinked="1"/>
        <c:majorTickMark val="none"/>
        <c:minorTickMark val="none"/>
        <c:tickLblPos val="none"/>
        <c:crossAx val="167300232"/>
        <c:crosses val="autoZero"/>
        <c:auto val="1"/>
        <c:lblOffset val="100"/>
        <c:baseTimeUnit val="years"/>
      </c:dateAx>
      <c:valAx>
        <c:axId val="16730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324304"/>
        <c:axId val="10442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324304"/>
        <c:axId val="104421064"/>
      </c:lineChart>
      <c:dateAx>
        <c:axId val="167324304"/>
        <c:scaling>
          <c:orientation val="minMax"/>
        </c:scaling>
        <c:delete val="1"/>
        <c:axPos val="b"/>
        <c:numFmt formatCode="ge" sourceLinked="1"/>
        <c:majorTickMark val="none"/>
        <c:minorTickMark val="none"/>
        <c:tickLblPos val="none"/>
        <c:crossAx val="104421064"/>
        <c:crosses val="autoZero"/>
        <c:auto val="1"/>
        <c:lblOffset val="100"/>
        <c:baseTimeUnit val="years"/>
      </c:dateAx>
      <c:valAx>
        <c:axId val="10442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2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399272"/>
        <c:axId val="16739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399272"/>
        <c:axId val="167399664"/>
      </c:lineChart>
      <c:dateAx>
        <c:axId val="167399272"/>
        <c:scaling>
          <c:orientation val="minMax"/>
        </c:scaling>
        <c:delete val="1"/>
        <c:axPos val="b"/>
        <c:numFmt formatCode="ge" sourceLinked="1"/>
        <c:majorTickMark val="none"/>
        <c:minorTickMark val="none"/>
        <c:tickLblPos val="none"/>
        <c:crossAx val="167399664"/>
        <c:crosses val="autoZero"/>
        <c:auto val="1"/>
        <c:lblOffset val="100"/>
        <c:baseTimeUnit val="years"/>
      </c:dateAx>
      <c:valAx>
        <c:axId val="16739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9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21512"/>
        <c:axId val="16742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21512"/>
        <c:axId val="167421904"/>
      </c:lineChart>
      <c:dateAx>
        <c:axId val="167421512"/>
        <c:scaling>
          <c:orientation val="minMax"/>
        </c:scaling>
        <c:delete val="1"/>
        <c:axPos val="b"/>
        <c:numFmt formatCode="ge" sourceLinked="1"/>
        <c:majorTickMark val="none"/>
        <c:minorTickMark val="none"/>
        <c:tickLblPos val="none"/>
        <c:crossAx val="167421904"/>
        <c:crosses val="autoZero"/>
        <c:auto val="1"/>
        <c:lblOffset val="100"/>
        <c:baseTimeUnit val="years"/>
      </c:dateAx>
      <c:valAx>
        <c:axId val="16742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2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684.73</c:v>
                </c:pt>
                <c:pt idx="1">
                  <c:v>567.30999999999995</c:v>
                </c:pt>
                <c:pt idx="2">
                  <c:v>630.01</c:v>
                </c:pt>
                <c:pt idx="3">
                  <c:v>861.76</c:v>
                </c:pt>
                <c:pt idx="4">
                  <c:v>688.21</c:v>
                </c:pt>
              </c:numCache>
            </c:numRef>
          </c:val>
        </c:ser>
        <c:dLbls>
          <c:showLegendKey val="0"/>
          <c:showVal val="0"/>
          <c:showCatName val="0"/>
          <c:showSerName val="0"/>
          <c:showPercent val="0"/>
          <c:showBubbleSize val="0"/>
        </c:dLbls>
        <c:gapWidth val="150"/>
        <c:axId val="167423080"/>
        <c:axId val="16742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167423080"/>
        <c:axId val="167423472"/>
      </c:lineChart>
      <c:dateAx>
        <c:axId val="167423080"/>
        <c:scaling>
          <c:orientation val="minMax"/>
        </c:scaling>
        <c:delete val="1"/>
        <c:axPos val="b"/>
        <c:numFmt formatCode="ge" sourceLinked="1"/>
        <c:majorTickMark val="none"/>
        <c:minorTickMark val="none"/>
        <c:tickLblPos val="none"/>
        <c:crossAx val="167423472"/>
        <c:crosses val="autoZero"/>
        <c:auto val="1"/>
        <c:lblOffset val="100"/>
        <c:baseTimeUnit val="years"/>
      </c:dateAx>
      <c:valAx>
        <c:axId val="16742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2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64.099999999999994</c:v>
                </c:pt>
                <c:pt idx="1">
                  <c:v>77.42</c:v>
                </c:pt>
                <c:pt idx="2">
                  <c:v>77.739999999999995</c:v>
                </c:pt>
                <c:pt idx="3">
                  <c:v>76.56</c:v>
                </c:pt>
                <c:pt idx="4">
                  <c:v>76.040000000000006</c:v>
                </c:pt>
              </c:numCache>
            </c:numRef>
          </c:val>
        </c:ser>
        <c:dLbls>
          <c:showLegendKey val="0"/>
          <c:showVal val="0"/>
          <c:showCatName val="0"/>
          <c:showSerName val="0"/>
          <c:showPercent val="0"/>
          <c:showBubbleSize val="0"/>
        </c:dLbls>
        <c:gapWidth val="150"/>
        <c:axId val="167424648"/>
        <c:axId val="16758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167424648"/>
        <c:axId val="167588888"/>
      </c:lineChart>
      <c:dateAx>
        <c:axId val="167424648"/>
        <c:scaling>
          <c:orientation val="minMax"/>
        </c:scaling>
        <c:delete val="1"/>
        <c:axPos val="b"/>
        <c:numFmt formatCode="ge" sourceLinked="1"/>
        <c:majorTickMark val="none"/>
        <c:minorTickMark val="none"/>
        <c:tickLblPos val="none"/>
        <c:crossAx val="167588888"/>
        <c:crosses val="autoZero"/>
        <c:auto val="1"/>
        <c:lblOffset val="100"/>
        <c:baseTimeUnit val="years"/>
      </c:dateAx>
      <c:valAx>
        <c:axId val="16758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2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198.94</c:v>
                </c:pt>
                <c:pt idx="1">
                  <c:v>210.28</c:v>
                </c:pt>
                <c:pt idx="2">
                  <c:v>203.69</c:v>
                </c:pt>
                <c:pt idx="3">
                  <c:v>218.94</c:v>
                </c:pt>
                <c:pt idx="4">
                  <c:v>226.47</c:v>
                </c:pt>
              </c:numCache>
            </c:numRef>
          </c:val>
        </c:ser>
        <c:dLbls>
          <c:showLegendKey val="0"/>
          <c:showVal val="0"/>
          <c:showCatName val="0"/>
          <c:showSerName val="0"/>
          <c:showPercent val="0"/>
          <c:showBubbleSize val="0"/>
        </c:dLbls>
        <c:gapWidth val="150"/>
        <c:axId val="167590064"/>
        <c:axId val="16759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167590064"/>
        <c:axId val="167590456"/>
      </c:lineChart>
      <c:dateAx>
        <c:axId val="167590064"/>
        <c:scaling>
          <c:orientation val="minMax"/>
        </c:scaling>
        <c:delete val="1"/>
        <c:axPos val="b"/>
        <c:numFmt formatCode="ge" sourceLinked="1"/>
        <c:majorTickMark val="none"/>
        <c:minorTickMark val="none"/>
        <c:tickLblPos val="none"/>
        <c:crossAx val="167590456"/>
        <c:crosses val="autoZero"/>
        <c:auto val="1"/>
        <c:lblOffset val="100"/>
        <c:baseTimeUnit val="years"/>
      </c:dateAx>
      <c:valAx>
        <c:axId val="16759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9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43.44</c:v>
                </c:pt>
                <c:pt idx="1">
                  <c:v>33.99</c:v>
                </c:pt>
                <c:pt idx="2">
                  <c:v>45.98</c:v>
                </c:pt>
                <c:pt idx="3">
                  <c:v>45.98</c:v>
                </c:pt>
                <c:pt idx="4">
                  <c:v>51.9</c:v>
                </c:pt>
              </c:numCache>
            </c:numRef>
          </c:val>
        </c:ser>
        <c:dLbls>
          <c:showLegendKey val="0"/>
          <c:showVal val="0"/>
          <c:showCatName val="0"/>
          <c:showSerName val="0"/>
          <c:showPercent val="0"/>
          <c:showBubbleSize val="0"/>
        </c:dLbls>
        <c:gapWidth val="150"/>
        <c:axId val="167398880"/>
        <c:axId val="16739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167398880"/>
        <c:axId val="167398488"/>
      </c:lineChart>
      <c:dateAx>
        <c:axId val="167398880"/>
        <c:scaling>
          <c:orientation val="minMax"/>
        </c:scaling>
        <c:delete val="1"/>
        <c:axPos val="b"/>
        <c:numFmt formatCode="ge" sourceLinked="1"/>
        <c:majorTickMark val="none"/>
        <c:minorTickMark val="none"/>
        <c:tickLblPos val="none"/>
        <c:crossAx val="167398488"/>
        <c:crosses val="autoZero"/>
        <c:auto val="1"/>
        <c:lblOffset val="100"/>
        <c:baseTimeUnit val="years"/>
      </c:dateAx>
      <c:valAx>
        <c:axId val="1673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75.27</c:v>
                </c:pt>
                <c:pt idx="1">
                  <c:v>76.42</c:v>
                </c:pt>
                <c:pt idx="2">
                  <c:v>79.16</c:v>
                </c:pt>
                <c:pt idx="3">
                  <c:v>80.89</c:v>
                </c:pt>
                <c:pt idx="4">
                  <c:v>82.53</c:v>
                </c:pt>
              </c:numCache>
            </c:numRef>
          </c:val>
        </c:ser>
        <c:dLbls>
          <c:showLegendKey val="0"/>
          <c:showVal val="0"/>
          <c:showCatName val="0"/>
          <c:showSerName val="0"/>
          <c:showPercent val="0"/>
          <c:showBubbleSize val="0"/>
        </c:dLbls>
        <c:gapWidth val="150"/>
        <c:axId val="167397312"/>
        <c:axId val="16759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167397312"/>
        <c:axId val="167591632"/>
      </c:lineChart>
      <c:dateAx>
        <c:axId val="167397312"/>
        <c:scaling>
          <c:orientation val="minMax"/>
        </c:scaling>
        <c:delete val="1"/>
        <c:axPos val="b"/>
        <c:numFmt formatCode="ge" sourceLinked="1"/>
        <c:majorTickMark val="none"/>
        <c:minorTickMark val="none"/>
        <c:tickLblPos val="none"/>
        <c:crossAx val="167591632"/>
        <c:crosses val="autoZero"/>
        <c:auto val="1"/>
        <c:lblOffset val="100"/>
        <c:baseTimeUnit val="years"/>
      </c:dateAx>
      <c:valAx>
        <c:axId val="16759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由利本荘市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81961</v>
      </c>
      <c r="AM8" s="47"/>
      <c r="AN8" s="47"/>
      <c r="AO8" s="47"/>
      <c r="AP8" s="47"/>
      <c r="AQ8" s="47"/>
      <c r="AR8" s="47"/>
      <c r="AS8" s="47"/>
      <c r="AT8" s="43">
        <f>データ!S6</f>
        <v>1209.5999999999999</v>
      </c>
      <c r="AU8" s="43"/>
      <c r="AV8" s="43"/>
      <c r="AW8" s="43"/>
      <c r="AX8" s="43"/>
      <c r="AY8" s="43"/>
      <c r="AZ8" s="43"/>
      <c r="BA8" s="43"/>
      <c r="BB8" s="43">
        <f>データ!T6</f>
        <v>67.760000000000005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1.79</v>
      </c>
      <c r="Q10" s="43"/>
      <c r="R10" s="43"/>
      <c r="S10" s="43"/>
      <c r="T10" s="43"/>
      <c r="U10" s="43"/>
      <c r="V10" s="43"/>
      <c r="W10" s="43">
        <f>データ!P6</f>
        <v>100</v>
      </c>
      <c r="X10" s="43"/>
      <c r="Y10" s="43"/>
      <c r="Z10" s="43"/>
      <c r="AA10" s="43"/>
      <c r="AB10" s="43"/>
      <c r="AC10" s="43"/>
      <c r="AD10" s="47">
        <f>データ!Q6</f>
        <v>3284</v>
      </c>
      <c r="AE10" s="47"/>
      <c r="AF10" s="47"/>
      <c r="AG10" s="47"/>
      <c r="AH10" s="47"/>
      <c r="AI10" s="47"/>
      <c r="AJ10" s="47"/>
      <c r="AK10" s="2"/>
      <c r="AL10" s="47">
        <f>データ!U6</f>
        <v>1454</v>
      </c>
      <c r="AM10" s="47"/>
      <c r="AN10" s="47"/>
      <c r="AO10" s="47"/>
      <c r="AP10" s="47"/>
      <c r="AQ10" s="47"/>
      <c r="AR10" s="47"/>
      <c r="AS10" s="47"/>
      <c r="AT10" s="43">
        <f>データ!V6</f>
        <v>0.67</v>
      </c>
      <c r="AU10" s="43"/>
      <c r="AV10" s="43"/>
      <c r="AW10" s="43"/>
      <c r="AX10" s="43"/>
      <c r="AY10" s="43"/>
      <c r="AZ10" s="43"/>
      <c r="BA10" s="43"/>
      <c r="BB10" s="43">
        <f>データ!W6</f>
        <v>2170.15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52108</v>
      </c>
      <c r="D6" s="31">
        <f t="shared" si="3"/>
        <v>47</v>
      </c>
      <c r="E6" s="31">
        <f t="shared" si="3"/>
        <v>17</v>
      </c>
      <c r="F6" s="31">
        <f t="shared" si="3"/>
        <v>6</v>
      </c>
      <c r="G6" s="31">
        <f t="shared" si="3"/>
        <v>0</v>
      </c>
      <c r="H6" s="31" t="str">
        <f t="shared" si="3"/>
        <v>秋田県　由利本荘市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1.79</v>
      </c>
      <c r="P6" s="32">
        <f t="shared" si="3"/>
        <v>100</v>
      </c>
      <c r="Q6" s="32">
        <f t="shared" si="3"/>
        <v>3284</v>
      </c>
      <c r="R6" s="32">
        <f t="shared" si="3"/>
        <v>81961</v>
      </c>
      <c r="S6" s="32">
        <f t="shared" si="3"/>
        <v>1209.5999999999999</v>
      </c>
      <c r="T6" s="32">
        <f t="shared" si="3"/>
        <v>67.760000000000005</v>
      </c>
      <c r="U6" s="32">
        <f t="shared" si="3"/>
        <v>1454</v>
      </c>
      <c r="V6" s="32">
        <f t="shared" si="3"/>
        <v>0.67</v>
      </c>
      <c r="W6" s="32">
        <f t="shared" si="3"/>
        <v>2170.15</v>
      </c>
      <c r="X6" s="33">
        <f>IF(X7="",NA(),X7)</f>
        <v>66.44</v>
      </c>
      <c r="Y6" s="33">
        <f t="shared" ref="Y6:AG6" si="4">IF(Y7="",NA(),Y7)</f>
        <v>78.25</v>
      </c>
      <c r="Z6" s="33">
        <f t="shared" si="4"/>
        <v>78.569999999999993</v>
      </c>
      <c r="AA6" s="33">
        <f t="shared" si="4"/>
        <v>74.25</v>
      </c>
      <c r="AB6" s="33">
        <f t="shared" si="4"/>
        <v>73.94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684.73</v>
      </c>
      <c r="BF6" s="33">
        <f t="shared" ref="BF6:BN6" si="7">IF(BF7="",NA(),BF7)</f>
        <v>567.30999999999995</v>
      </c>
      <c r="BG6" s="33">
        <f t="shared" si="7"/>
        <v>630.01</v>
      </c>
      <c r="BH6" s="33">
        <f t="shared" si="7"/>
        <v>861.76</v>
      </c>
      <c r="BI6" s="33">
        <f t="shared" si="7"/>
        <v>688.21</v>
      </c>
      <c r="BJ6" s="33">
        <f t="shared" si="7"/>
        <v>1546.01</v>
      </c>
      <c r="BK6" s="33">
        <f t="shared" si="7"/>
        <v>866.07</v>
      </c>
      <c r="BL6" s="33">
        <f t="shared" si="7"/>
        <v>827.19</v>
      </c>
      <c r="BM6" s="33">
        <f t="shared" si="7"/>
        <v>817.63</v>
      </c>
      <c r="BN6" s="33">
        <f t="shared" si="7"/>
        <v>830.5</v>
      </c>
      <c r="BO6" s="32" t="str">
        <f>IF(BO7="","",IF(BO7="-","【-】","【"&amp;SUBSTITUTE(TEXT(BO7,"#,##0.00"),"-","△")&amp;"】"))</f>
        <v>【1,078.58】</v>
      </c>
      <c r="BP6" s="33">
        <f>IF(BP7="",NA(),BP7)</f>
        <v>64.099999999999994</v>
      </c>
      <c r="BQ6" s="33">
        <f t="shared" ref="BQ6:BY6" si="8">IF(BQ7="",NA(),BQ7)</f>
        <v>77.42</v>
      </c>
      <c r="BR6" s="33">
        <f t="shared" si="8"/>
        <v>77.739999999999995</v>
      </c>
      <c r="BS6" s="33">
        <f t="shared" si="8"/>
        <v>76.56</v>
      </c>
      <c r="BT6" s="33">
        <f t="shared" si="8"/>
        <v>76.040000000000006</v>
      </c>
      <c r="BU6" s="33">
        <f t="shared" si="8"/>
        <v>38.049999999999997</v>
      </c>
      <c r="BV6" s="33">
        <f t="shared" si="8"/>
        <v>43.46</v>
      </c>
      <c r="BW6" s="33">
        <f t="shared" si="8"/>
        <v>45.01</v>
      </c>
      <c r="BX6" s="33">
        <f t="shared" si="8"/>
        <v>46.31</v>
      </c>
      <c r="BY6" s="33">
        <f t="shared" si="8"/>
        <v>43.66</v>
      </c>
      <c r="BZ6" s="32" t="str">
        <f>IF(BZ7="","",IF(BZ7="-","【-】","【"&amp;SUBSTITUTE(TEXT(BZ7,"#,##0.00"),"-","△")&amp;"】"))</f>
        <v>【40.39】</v>
      </c>
      <c r="CA6" s="33">
        <f>IF(CA7="",NA(),CA7)</f>
        <v>198.94</v>
      </c>
      <c r="CB6" s="33">
        <f t="shared" ref="CB6:CJ6" si="9">IF(CB7="",NA(),CB7)</f>
        <v>210.28</v>
      </c>
      <c r="CC6" s="33">
        <f t="shared" si="9"/>
        <v>203.69</v>
      </c>
      <c r="CD6" s="33">
        <f t="shared" si="9"/>
        <v>218.94</v>
      </c>
      <c r="CE6" s="33">
        <f t="shared" si="9"/>
        <v>226.47</v>
      </c>
      <c r="CF6" s="33">
        <f t="shared" si="9"/>
        <v>438.41</v>
      </c>
      <c r="CG6" s="33">
        <f t="shared" si="9"/>
        <v>359.48</v>
      </c>
      <c r="CH6" s="33">
        <f t="shared" si="9"/>
        <v>350.91</v>
      </c>
      <c r="CI6" s="33">
        <f t="shared" si="9"/>
        <v>349.08</v>
      </c>
      <c r="CJ6" s="33">
        <f t="shared" si="9"/>
        <v>382.09</v>
      </c>
      <c r="CK6" s="32" t="str">
        <f>IF(CK7="","",IF(CK7="-","【-】","【"&amp;SUBSTITUTE(TEXT(CK7,"#,##0.00"),"-","△")&amp;"】"))</f>
        <v>【419.50】</v>
      </c>
      <c r="CL6" s="33">
        <f>IF(CL7="",NA(),CL7)</f>
        <v>43.44</v>
      </c>
      <c r="CM6" s="33">
        <f t="shared" ref="CM6:CU6" si="10">IF(CM7="",NA(),CM7)</f>
        <v>33.99</v>
      </c>
      <c r="CN6" s="33">
        <f t="shared" si="10"/>
        <v>45.98</v>
      </c>
      <c r="CO6" s="33">
        <f t="shared" si="10"/>
        <v>45.98</v>
      </c>
      <c r="CP6" s="33">
        <f t="shared" si="10"/>
        <v>51.9</v>
      </c>
      <c r="CQ6" s="33">
        <f t="shared" si="10"/>
        <v>31.9</v>
      </c>
      <c r="CR6" s="33">
        <f t="shared" si="10"/>
        <v>37.130000000000003</v>
      </c>
      <c r="CS6" s="33">
        <f t="shared" si="10"/>
        <v>38.24</v>
      </c>
      <c r="CT6" s="33">
        <f t="shared" si="10"/>
        <v>39.42</v>
      </c>
      <c r="CU6" s="33">
        <f t="shared" si="10"/>
        <v>39.68</v>
      </c>
      <c r="CV6" s="32" t="str">
        <f>IF(CV7="","",IF(CV7="-","【-】","【"&amp;SUBSTITUTE(TEXT(CV7,"#,##0.00"),"-","△")&amp;"】"))</f>
        <v>【35.64】</v>
      </c>
      <c r="CW6" s="33">
        <f>IF(CW7="",NA(),CW7)</f>
        <v>75.27</v>
      </c>
      <c r="CX6" s="33">
        <f t="shared" ref="CX6:DF6" si="11">IF(CX7="",NA(),CX7)</f>
        <v>76.42</v>
      </c>
      <c r="CY6" s="33">
        <f t="shared" si="11"/>
        <v>79.16</v>
      </c>
      <c r="CZ6" s="33">
        <f t="shared" si="11"/>
        <v>80.89</v>
      </c>
      <c r="DA6" s="33">
        <f t="shared" si="11"/>
        <v>82.53</v>
      </c>
      <c r="DB6" s="33">
        <f t="shared" si="11"/>
        <v>69.69</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52108</v>
      </c>
      <c r="D7" s="35">
        <v>47</v>
      </c>
      <c r="E7" s="35">
        <v>17</v>
      </c>
      <c r="F7" s="35">
        <v>6</v>
      </c>
      <c r="G7" s="35">
        <v>0</v>
      </c>
      <c r="H7" s="35" t="s">
        <v>96</v>
      </c>
      <c r="I7" s="35" t="s">
        <v>97</v>
      </c>
      <c r="J7" s="35" t="s">
        <v>98</v>
      </c>
      <c r="K7" s="35" t="s">
        <v>99</v>
      </c>
      <c r="L7" s="35" t="s">
        <v>100</v>
      </c>
      <c r="M7" s="36" t="s">
        <v>101</v>
      </c>
      <c r="N7" s="36" t="s">
        <v>102</v>
      </c>
      <c r="O7" s="36">
        <v>1.79</v>
      </c>
      <c r="P7" s="36">
        <v>100</v>
      </c>
      <c r="Q7" s="36">
        <v>3284</v>
      </c>
      <c r="R7" s="36">
        <v>81961</v>
      </c>
      <c r="S7" s="36">
        <v>1209.5999999999999</v>
      </c>
      <c r="T7" s="36">
        <v>67.760000000000005</v>
      </c>
      <c r="U7" s="36">
        <v>1454</v>
      </c>
      <c r="V7" s="36">
        <v>0.67</v>
      </c>
      <c r="W7" s="36">
        <v>2170.15</v>
      </c>
      <c r="X7" s="36">
        <v>66.44</v>
      </c>
      <c r="Y7" s="36">
        <v>78.25</v>
      </c>
      <c r="Z7" s="36">
        <v>78.569999999999993</v>
      </c>
      <c r="AA7" s="36">
        <v>74.25</v>
      </c>
      <c r="AB7" s="36">
        <v>73.94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684.73</v>
      </c>
      <c r="BF7" s="36">
        <v>567.30999999999995</v>
      </c>
      <c r="BG7" s="36">
        <v>630.01</v>
      </c>
      <c r="BH7" s="36">
        <v>861.76</v>
      </c>
      <c r="BI7" s="36">
        <v>688.21</v>
      </c>
      <c r="BJ7" s="36">
        <v>1546.01</v>
      </c>
      <c r="BK7" s="36">
        <v>866.07</v>
      </c>
      <c r="BL7" s="36">
        <v>827.19</v>
      </c>
      <c r="BM7" s="36">
        <v>817.63</v>
      </c>
      <c r="BN7" s="36">
        <v>830.5</v>
      </c>
      <c r="BO7" s="36">
        <v>1078.58</v>
      </c>
      <c r="BP7" s="36">
        <v>64.099999999999994</v>
      </c>
      <c r="BQ7" s="36">
        <v>77.42</v>
      </c>
      <c r="BR7" s="36">
        <v>77.739999999999995</v>
      </c>
      <c r="BS7" s="36">
        <v>76.56</v>
      </c>
      <c r="BT7" s="36">
        <v>76.040000000000006</v>
      </c>
      <c r="BU7" s="36">
        <v>38.049999999999997</v>
      </c>
      <c r="BV7" s="36">
        <v>43.46</v>
      </c>
      <c r="BW7" s="36">
        <v>45.01</v>
      </c>
      <c r="BX7" s="36">
        <v>46.31</v>
      </c>
      <c r="BY7" s="36">
        <v>43.66</v>
      </c>
      <c r="BZ7" s="36">
        <v>40.39</v>
      </c>
      <c r="CA7" s="36">
        <v>198.94</v>
      </c>
      <c r="CB7" s="36">
        <v>210.28</v>
      </c>
      <c r="CC7" s="36">
        <v>203.69</v>
      </c>
      <c r="CD7" s="36">
        <v>218.94</v>
      </c>
      <c r="CE7" s="36">
        <v>226.47</v>
      </c>
      <c r="CF7" s="36">
        <v>438.41</v>
      </c>
      <c r="CG7" s="36">
        <v>359.48</v>
      </c>
      <c r="CH7" s="36">
        <v>350.91</v>
      </c>
      <c r="CI7" s="36">
        <v>349.08</v>
      </c>
      <c r="CJ7" s="36">
        <v>382.09</v>
      </c>
      <c r="CK7" s="36">
        <v>419.5</v>
      </c>
      <c r="CL7" s="36">
        <v>43.44</v>
      </c>
      <c r="CM7" s="36">
        <v>33.99</v>
      </c>
      <c r="CN7" s="36">
        <v>45.98</v>
      </c>
      <c r="CO7" s="36">
        <v>45.98</v>
      </c>
      <c r="CP7" s="36">
        <v>51.9</v>
      </c>
      <c r="CQ7" s="36">
        <v>31.9</v>
      </c>
      <c r="CR7" s="36">
        <v>37.130000000000003</v>
      </c>
      <c r="CS7" s="36">
        <v>38.24</v>
      </c>
      <c r="CT7" s="36">
        <v>39.42</v>
      </c>
      <c r="CU7" s="36">
        <v>39.68</v>
      </c>
      <c r="CV7" s="36">
        <v>35.64</v>
      </c>
      <c r="CW7" s="36">
        <v>75.27</v>
      </c>
      <c r="CX7" s="36">
        <v>76.42</v>
      </c>
      <c r="CY7" s="36">
        <v>79.16</v>
      </c>
      <c r="CZ7" s="36">
        <v>80.89</v>
      </c>
      <c r="DA7" s="36">
        <v>82.53</v>
      </c>
      <c r="DB7" s="36">
        <v>69.69</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2016-02-15T04:37:45Z</cp:lastPrinted>
  <dcterms:created xsi:type="dcterms:W3CDTF">2016-02-03T09:20:16Z</dcterms:created>
  <dcterms:modified xsi:type="dcterms:W3CDTF">2016-02-15T04:37:48Z</dcterms:modified>
  <cp:category/>
</cp:coreProperties>
</file>