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hpfi01\由利本荘市\1000000000-市長部局\1035000000-建設部\1035200000-上下水道課\移行\経営戦略（地方公営企業）\経営分析（県通知）\経営分析表・差替\【由利本荘市提出】経営分析比較表\"/>
    </mc:Choice>
  </mc:AlternateContent>
  <workbookProtection workbookPassword="B501" lockStructure="1"/>
  <bookViews>
    <workbookView xWindow="0" yWindow="0" windowWidth="20490" windowHeight="588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Q8" i="4"/>
  <c r="AI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<sst xmlns="http://schemas.openxmlformats.org/spreadsheetml/2006/main" count="218" uniqueCount="108">
  <si>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</si>
  <si>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</si>
  <si>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</si>
  <si>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</si>
  <si>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</si>
  <si>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</si>
  <si>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</si>
  <si>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</si>
  <si>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</si>
  <si>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</si>
  <si>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</si>
  <si>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</si>
  <si>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</si>
  <si>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</si>
  <si>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</si>
  <si>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</si>
  <si>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</si>
  <si>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</si>
  <si>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</si>
  <si>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</si>
  <si>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</si>
  <si>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</si>
  <si>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</si>
  <si>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</si>
  <si>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</si>
  <si>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</si>
  <si>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</si>
  <si>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</si>
  <si>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</si>
  <si>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</si>
  <si>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</si>
  <si>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</si>
  <si>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</si>
  <si>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</si>
  <si>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</si>
  <si>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</si>
  <si>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</si>
  <si>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</si>
  <si>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</si>
  <si>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</si>
  <si>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</si>
  <si>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</si>
  <si>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</si>
  <si>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</si>
  <si>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</si>
  <si>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</si>
  <si>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</si>
  <si>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</si>
  <si>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</si>
  <si>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</si>
  <si>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</si>
  <si>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</si>
  <si>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</si>
  <si>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</si>
  <si>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</si>
  <si>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</si>
  <si>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</si>
  <si>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</si>
  <si>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</si>
  <si>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</si>
  <si>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</si>
  <si>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</si>
  <si>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</si>
  <si>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</si>
  <si>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</si>
  <si>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</si>
  <si>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</si>
  <si>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</si>
  <si>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</si>
  <si>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</si>
  <si>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</si>
  <si>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</si>
  <si>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</si>
  <si>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</si>
  <si>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</si>
  <si>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</si>
  <si>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</si>
  <si>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</si>
  <si>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</si>
  <si>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</si>
  <si>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</si>
  <si>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</si>
  <si>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</si>
  <si>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</si>
  <si>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</si>
  <si>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</si>
  <si>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</si>
  <si>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</si>
  <si>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</si>
  <si>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</si>
  <si>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</si>
  <si>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</si>
  <si>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</si>
  <si>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秋田県　由利本荘市</t>
  </si>
  <si>
    <t>法非適用</t>
  </si>
  <si>
    <t>水道事業</t>
  </si>
  <si>
    <t>簡易水道事業</t>
  </si>
  <si>
    <t>D1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</si>
  <si>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</si>
  <si>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</si>
  <si>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</si>
  <si>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</si>
  <si>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</si>
  <si>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</si>
  <si>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</si>
  <si>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今後、人口減少社会を迎える中で水道使用量は減少する傾向にあるため、施設の老朽化に伴う更新事業が増加することを踏まえると、更新に係る費用と経営状況を的確に把握し、健全・効率的な経営を維持しつつ計画的な施設の更新を行う必要がある。
また、平成29年度に上水道事業（全適）との経営統合を予定しており、施設統廃合等を計画的に推進することが必要である。</t>
    <rPh sb="0" eb="2">
      <t>コンゴ</t>
    </rPh>
    <rPh sb="3" eb="5">
      <t>ジンコウ</t>
    </rPh>
    <rPh sb="5" eb="7">
      <t>ゲンショウ</t>
    </rPh>
    <rPh sb="7" eb="9">
      <t>シャカイ</t>
    </rPh>
    <rPh sb="10" eb="11">
      <t>ムカ</t>
    </rPh>
    <rPh sb="13" eb="14">
      <t>ナカ</t>
    </rPh>
    <rPh sb="15" eb="17">
      <t>スイドウ</t>
    </rPh>
    <rPh sb="17" eb="20">
      <t>シヨウリョウ</t>
    </rPh>
    <rPh sb="21" eb="23">
      <t>ゲンショウ</t>
    </rPh>
    <rPh sb="25" eb="27">
      <t>ケイコウ</t>
    </rPh>
    <rPh sb="33" eb="35">
      <t>シセツ</t>
    </rPh>
    <rPh sb="36" eb="39">
      <t>ロウキュウカ</t>
    </rPh>
    <rPh sb="40" eb="41">
      <t>トモナ</t>
    </rPh>
    <rPh sb="42" eb="44">
      <t>コウシン</t>
    </rPh>
    <rPh sb="44" eb="46">
      <t>ジギョウ</t>
    </rPh>
    <rPh sb="47" eb="49">
      <t>ゾウカ</t>
    </rPh>
    <rPh sb="54" eb="55">
      <t>フ</t>
    </rPh>
    <rPh sb="60" eb="62">
      <t>コウシン</t>
    </rPh>
    <rPh sb="63" eb="64">
      <t>カカ</t>
    </rPh>
    <rPh sb="65" eb="67">
      <t>ヒヨウ</t>
    </rPh>
    <rPh sb="68" eb="70">
      <t>ケイエイ</t>
    </rPh>
    <rPh sb="70" eb="72">
      <t>ジョウキョウ</t>
    </rPh>
    <rPh sb="73" eb="75">
      <t>テキカク</t>
    </rPh>
    <rPh sb="76" eb="78">
      <t>ハアク</t>
    </rPh>
    <rPh sb="80" eb="82">
      <t>ケンゼン</t>
    </rPh>
    <rPh sb="83" eb="86">
      <t>コウリツテキ</t>
    </rPh>
    <rPh sb="87" eb="89">
      <t>ケイエイ</t>
    </rPh>
    <rPh sb="90" eb="92">
      <t>イジ</t>
    </rPh>
    <rPh sb="95" eb="98">
      <t>ケイカクテキ</t>
    </rPh>
    <rPh sb="99" eb="101">
      <t>シセツ</t>
    </rPh>
    <rPh sb="102" eb="104">
      <t>コウシン</t>
    </rPh>
    <rPh sb="105" eb="106">
      <t>オコナ</t>
    </rPh>
    <rPh sb="107" eb="109">
      <t>ヒツヨウ</t>
    </rPh>
    <rPh sb="117" eb="119">
      <t>ヘイセイ</t>
    </rPh>
    <rPh sb="121" eb="123">
      <t>ネンド</t>
    </rPh>
    <rPh sb="124" eb="127">
      <t>ジョウスイドウ</t>
    </rPh>
    <rPh sb="127" eb="129">
      <t>ジギョウ</t>
    </rPh>
    <rPh sb="130" eb="132">
      <t>ゼンテキ</t>
    </rPh>
    <rPh sb="135" eb="137">
      <t>ケイエイ</t>
    </rPh>
    <rPh sb="137" eb="139">
      <t>トウゴウ</t>
    </rPh>
    <rPh sb="140" eb="142">
      <t>ヨテイ</t>
    </rPh>
    <rPh sb="147" eb="149">
      <t>シセツ</t>
    </rPh>
    <rPh sb="149" eb="152">
      <t>トウハイゴウ</t>
    </rPh>
    <rPh sb="152" eb="153">
      <t>トウ</t>
    </rPh>
    <rPh sb="154" eb="157">
      <t>ケイカクテキ</t>
    </rPh>
    <rPh sb="158" eb="160">
      <t>スイシン</t>
    </rPh>
    <rPh sb="165" eb="167">
      <t>ヒツヨウ</t>
    </rPh>
    <phoneticPr fontId="4"/>
  </si>
  <si>
    <t>将来の更新等を見据え財源を確保しつつ、投資計画に沿った更新を行う必要がある。</t>
    <rPh sb="0" eb="2">
      <t>ショウライ</t>
    </rPh>
    <rPh sb="3" eb="5">
      <t>コウシン</t>
    </rPh>
    <rPh sb="5" eb="6">
      <t>トウ</t>
    </rPh>
    <rPh sb="7" eb="9">
      <t>ミス</t>
    </rPh>
    <rPh sb="10" eb="12">
      <t>ザイゲン</t>
    </rPh>
    <rPh sb="13" eb="15">
      <t>カクホ</t>
    </rPh>
    <rPh sb="19" eb="21">
      <t>トウシ</t>
    </rPh>
    <rPh sb="21" eb="23">
      <t>ケイカク</t>
    </rPh>
    <rPh sb="24" eb="25">
      <t>ソ</t>
    </rPh>
    <rPh sb="27" eb="29">
      <t>コウシン</t>
    </rPh>
    <rPh sb="30" eb="31">
      <t>オコナ</t>
    </rPh>
    <rPh sb="32" eb="34">
      <t>ヒツヨウ</t>
    </rPh>
    <phoneticPr fontId="4"/>
  </si>
  <si>
    <t>①⑤は類似団体平均値より若干劣っていることから、維持管理費等の費用削減を図る必要がある。
④は類似団体平均値より高くなっているが、これは統合事業に伴う事業費が嵩んだことによるもので、今後は減少傾向にある。
⑥は類似団体平均値より高くなっていることから、維持管理費等の費用削減を図る必要がある。
⑦⑧は類似団体平均値より劣り、給水される水量が収益に結びついていないため、漏水調査等を計画的に実施する必要がある。</t>
    <rPh sb="3" eb="5">
      <t>ルイジ</t>
    </rPh>
    <rPh sb="5" eb="7">
      <t>ダンタイ</t>
    </rPh>
    <rPh sb="7" eb="9">
      <t>ヘイキン</t>
    </rPh>
    <rPh sb="9" eb="10">
      <t>チ</t>
    </rPh>
    <rPh sb="12" eb="14">
      <t>ジャッカン</t>
    </rPh>
    <rPh sb="14" eb="15">
      <t>オト</t>
    </rPh>
    <rPh sb="24" eb="26">
      <t>イジ</t>
    </rPh>
    <rPh sb="26" eb="29">
      <t>カンリヒ</t>
    </rPh>
    <rPh sb="29" eb="30">
      <t>トウ</t>
    </rPh>
    <rPh sb="31" eb="33">
      <t>ヒヨウ</t>
    </rPh>
    <rPh sb="33" eb="35">
      <t>サクゲン</t>
    </rPh>
    <rPh sb="36" eb="37">
      <t>ハカ</t>
    </rPh>
    <rPh sb="38" eb="40">
      <t>ヒツヨウ</t>
    </rPh>
    <rPh sb="49" eb="51">
      <t>ダンタイ</t>
    </rPh>
    <rPh sb="56" eb="57">
      <t>タカ</t>
    </rPh>
    <rPh sb="68" eb="70">
      <t>トウゴウ</t>
    </rPh>
    <rPh sb="70" eb="72">
      <t>ジギョウ</t>
    </rPh>
    <rPh sb="73" eb="74">
      <t>トモナ</t>
    </rPh>
    <rPh sb="75" eb="78">
      <t>ジギョウヒ</t>
    </rPh>
    <rPh sb="79" eb="80">
      <t>カサ</t>
    </rPh>
    <rPh sb="91" eb="93">
      <t>コンゴ</t>
    </rPh>
    <rPh sb="94" eb="96">
      <t>ゲンショウ</t>
    </rPh>
    <rPh sb="96" eb="98">
      <t>ケイコウ</t>
    </rPh>
    <rPh sb="107" eb="109">
      <t>ダンタイ</t>
    </rPh>
    <rPh sb="114" eb="115">
      <t>タカ</t>
    </rPh>
    <rPh sb="152" eb="154">
      <t>ダンタイ</t>
    </rPh>
    <rPh sb="159" eb="160">
      <t>オト</t>
    </rPh>
    <rPh sb="162" eb="164">
      <t>キュウスイ</t>
    </rPh>
    <rPh sb="167" eb="169">
      <t>スイリョウ</t>
    </rPh>
    <rPh sb="170" eb="172">
      <t>シュウエキ</t>
    </rPh>
    <rPh sb="173" eb="174">
      <t>ムス</t>
    </rPh>
    <rPh sb="184" eb="186">
      <t>ロウスイ</t>
    </rPh>
    <rPh sb="186" eb="188">
      <t>チョウサ</t>
    </rPh>
    <rPh sb="188" eb="189">
      <t>トウ</t>
    </rPh>
    <rPh sb="190" eb="193">
      <t>ケイカクテキ</t>
    </rPh>
    <rPh sb="194" eb="196">
      <t>ジッシ</t>
    </rPh>
    <rPh sb="198" eb="20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</si>
</sst>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26760"/>
        <c:axId val="16992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0.62</c:v>
                </c:pt>
                <c:pt idx="2">
                  <c:v>0.59</c:v>
                </c:pt>
                <c:pt idx="3">
                  <c:v>0.64</c:v>
                </c:pt>
                <c:pt idx="4">
                  <c:v>0.55000000000000004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26760"/>
        <c:axId val="169927152"/>
      </c:lineChart>
      <c:dateAx>
        <c:axId val="169926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927152"/>
        <c:crosses val="autoZero"/>
        <c:auto val="1"/>
        <c:lblOffset val="100"/>
        <c:baseTimeUnit val="years"/>
      </c:dateAx>
      <c:valAx>
        <c:axId val="16992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926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59.75</c:v>
                </c:pt>
                <c:pt idx="1">
                  <c:v>59.38</c:v>
                </c:pt>
                <c:pt idx="2">
                  <c:v>61.09</c:v>
                </c:pt>
                <c:pt idx="3">
                  <c:v>59.74</c:v>
                </c:pt>
                <c:pt idx="4">
                  <c:v>59.53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99656"/>
        <c:axId val="17059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63.04</c:v>
                </c:pt>
                <c:pt idx="1">
                  <c:v>64.3</c:v>
                </c:pt>
                <c:pt idx="2">
                  <c:v>63.99</c:v>
                </c:pt>
                <c:pt idx="3">
                  <c:v>62.01</c:v>
                </c:pt>
                <c:pt idx="4">
                  <c:v>60.68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99656"/>
        <c:axId val="170599264"/>
      </c:lineChart>
      <c:dateAx>
        <c:axId val="170599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599264"/>
        <c:crosses val="autoZero"/>
        <c:auto val="1"/>
        <c:lblOffset val="100"/>
        <c:baseTimeUnit val="years"/>
      </c:dateAx>
      <c:valAx>
        <c:axId val="17059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599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81.34</c:v>
                </c:pt>
                <c:pt idx="2">
                  <c:v>81.27</c:v>
                </c:pt>
                <c:pt idx="3">
                  <c:v>77.94</c:v>
                </c:pt>
                <c:pt idx="4">
                  <c:v>76.78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15904"/>
        <c:axId val="171216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78.06</c:v>
                </c:pt>
                <c:pt idx="1">
                  <c:v>76.38</c:v>
                </c:pt>
                <c:pt idx="2">
                  <c:v>76.260000000000005</c:v>
                </c:pt>
                <c:pt idx="3">
                  <c:v>75.8</c:v>
                </c:pt>
                <c:pt idx="4">
                  <c:v>75.760000000000005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15904"/>
        <c:axId val="171216296"/>
      </c:lineChart>
      <c:dateAx>
        <c:axId val="17121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216296"/>
        <c:crosses val="autoZero"/>
        <c:auto val="1"/>
        <c:lblOffset val="100"/>
        <c:baseTimeUnit val="years"/>
      </c:dateAx>
      <c:valAx>
        <c:axId val="171216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21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63.97</c:v>
                </c:pt>
                <c:pt idx="1">
                  <c:v>72.94</c:v>
                </c:pt>
                <c:pt idx="2">
                  <c:v>76.28</c:v>
                </c:pt>
                <c:pt idx="3">
                  <c:v>73.930000000000007</c:v>
                </c:pt>
                <c:pt idx="4">
                  <c:v>72.13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28328"/>
        <c:axId val="16992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78.3</c:v>
                </c:pt>
                <c:pt idx="1">
                  <c:v>76.64</c:v>
                </c:pt>
                <c:pt idx="2">
                  <c:v>75.91</c:v>
                </c:pt>
                <c:pt idx="3">
                  <c:v>77.19</c:v>
                </c:pt>
                <c:pt idx="4">
                  <c:v>77.48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28328"/>
        <c:axId val="169928720"/>
      </c:lineChart>
      <c:dateAx>
        <c:axId val="169928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928720"/>
        <c:crosses val="autoZero"/>
        <c:auto val="1"/>
        <c:lblOffset val="100"/>
        <c:baseTimeUnit val="years"/>
      </c:dateAx>
      <c:valAx>
        <c:axId val="16992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928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29896"/>
        <c:axId val="17046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29896"/>
        <c:axId val="170467760"/>
      </c:lineChart>
      <c:dateAx>
        <c:axId val="169929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467760"/>
        <c:crosses val="autoZero"/>
        <c:auto val="1"/>
        <c:lblOffset val="100"/>
        <c:baseTimeUnit val="years"/>
      </c:dateAx>
      <c:valAx>
        <c:axId val="17046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929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68936"/>
        <c:axId val="17046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68936"/>
        <c:axId val="170469328"/>
      </c:lineChart>
      <c:dateAx>
        <c:axId val="170468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469328"/>
        <c:crosses val="autoZero"/>
        <c:auto val="1"/>
        <c:lblOffset val="100"/>
        <c:baseTimeUnit val="years"/>
      </c:dateAx>
      <c:valAx>
        <c:axId val="17046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468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70896"/>
        <c:axId val="170471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70896"/>
        <c:axId val="170471288"/>
      </c:lineChart>
      <c:dateAx>
        <c:axId val="17047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471288"/>
        <c:crosses val="autoZero"/>
        <c:auto val="1"/>
        <c:lblOffset val="100"/>
        <c:baseTimeUnit val="years"/>
      </c:dateAx>
      <c:valAx>
        <c:axId val="170471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47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00440"/>
        <c:axId val="17060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00440"/>
        <c:axId val="170600832"/>
      </c:lineChart>
      <c:dateAx>
        <c:axId val="170600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600832"/>
        <c:crosses val="autoZero"/>
        <c:auto val="1"/>
        <c:lblOffset val="100"/>
        <c:baseTimeUnit val="years"/>
      </c:dateAx>
      <c:valAx>
        <c:axId val="17060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600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1763.21</c:v>
                </c:pt>
                <c:pt idx="1">
                  <c:v>1687.49</c:v>
                </c:pt>
                <c:pt idx="2">
                  <c:v>1551.83</c:v>
                </c:pt>
                <c:pt idx="3">
                  <c:v>1537.14</c:v>
                </c:pt>
                <c:pt idx="4">
                  <c:v>1447.88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13496"/>
        <c:axId val="17071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1358.75</c:v>
                </c:pt>
                <c:pt idx="1">
                  <c:v>1355.28</c:v>
                </c:pt>
                <c:pt idx="2">
                  <c:v>1321.78</c:v>
                </c:pt>
                <c:pt idx="3">
                  <c:v>1326.51</c:v>
                </c:pt>
                <c:pt idx="4">
                  <c:v>1285.3599999999999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13496"/>
        <c:axId val="170713888"/>
      </c:lineChart>
      <c:dateAx>
        <c:axId val="170713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713888"/>
        <c:crosses val="autoZero"/>
        <c:auto val="1"/>
        <c:lblOffset val="100"/>
        <c:baseTimeUnit val="years"/>
      </c:dateAx>
      <c:valAx>
        <c:axId val="17071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713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57.83</c:v>
                </c:pt>
                <c:pt idx="1">
                  <c:v>54.78</c:v>
                </c:pt>
                <c:pt idx="2">
                  <c:v>57.52</c:v>
                </c:pt>
                <c:pt idx="3">
                  <c:v>54.79</c:v>
                </c:pt>
                <c:pt idx="4">
                  <c:v>53.43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15064"/>
        <c:axId val="17071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57.18</c:v>
                </c:pt>
                <c:pt idx="1">
                  <c:v>54.56</c:v>
                </c:pt>
                <c:pt idx="2">
                  <c:v>54.57</c:v>
                </c:pt>
                <c:pt idx="3">
                  <c:v>54.4</c:v>
                </c:pt>
                <c:pt idx="4">
                  <c:v>54.45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15064"/>
        <c:axId val="170715456"/>
      </c:lineChart>
      <c:dateAx>
        <c:axId val="170715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715456"/>
        <c:crosses val="autoZero"/>
        <c:auto val="1"/>
        <c:lblOffset val="100"/>
        <c:baseTimeUnit val="years"/>
      </c:dateAx>
      <c:valAx>
        <c:axId val="17071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715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327.7</c:v>
                </c:pt>
                <c:pt idx="1">
                  <c:v>355</c:v>
                </c:pt>
                <c:pt idx="2">
                  <c:v>343.31</c:v>
                </c:pt>
                <c:pt idx="3">
                  <c:v>370.16</c:v>
                </c:pt>
                <c:pt idx="4">
                  <c:v>392.08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70504"/>
        <c:axId val="170716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295.62</c:v>
                </c:pt>
                <c:pt idx="1">
                  <c:v>314.44</c:v>
                </c:pt>
                <c:pt idx="2">
                  <c:v>318.02999999999997</c:v>
                </c:pt>
                <c:pt idx="3">
                  <c:v>325.14</c:v>
                </c:pt>
                <c:pt idx="4">
                  <c:v>332.75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70504"/>
        <c:axId val="170716632"/>
      </c:lineChart>
      <c:dateAx>
        <c:axId val="170470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716632"/>
        <c:crosses val="autoZero"/>
        <c:auto val="1"/>
        <c:lblOffset val="100"/>
        <c:baseTimeUnit val="years"/>
      </c:dateAx>
      <c:valAx>
        <c:axId val="170716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470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秋田県　由利本荘市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D1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81961</v>
      </c>
      <c r="AJ8" s="74"/>
      <c r="AK8" s="74"/>
      <c r="AL8" s="74"/>
      <c r="AM8" s="74"/>
      <c r="AN8" s="74"/>
      <c r="AO8" s="74"/>
      <c r="AP8" s="75"/>
      <c r="AQ8" s="56">
        <f>データ!R6</f>
        <v>1209.5999999999999</v>
      </c>
      <c r="AR8" s="56"/>
      <c r="AS8" s="56"/>
      <c r="AT8" s="56"/>
      <c r="AU8" s="56"/>
      <c r="AV8" s="56"/>
      <c r="AW8" s="56"/>
      <c r="AX8" s="56"/>
      <c r="AY8" s="56">
        <f>データ!S6</f>
        <v>67.760000000000005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23.32</v>
      </c>
      <c r="S10" s="56"/>
      <c r="T10" s="56"/>
      <c r="U10" s="56"/>
      <c r="V10" s="56"/>
      <c r="W10" s="56"/>
      <c r="X10" s="56"/>
      <c r="Y10" s="56"/>
      <c r="Z10" s="64">
        <f>データ!P6</f>
        <v>3888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18983</v>
      </c>
      <c r="AJ10" s="64"/>
      <c r="AK10" s="64"/>
      <c r="AL10" s="64"/>
      <c r="AM10" s="64"/>
      <c r="AN10" s="64"/>
      <c r="AO10" s="64"/>
      <c r="AP10" s="64"/>
      <c r="AQ10" s="56">
        <f>データ!U6</f>
        <v>78.13</v>
      </c>
      <c r="AR10" s="56"/>
      <c r="AS10" s="56"/>
      <c r="AT10" s="56"/>
      <c r="AU10" s="56"/>
      <c r="AV10" s="56"/>
      <c r="AW10" s="56"/>
      <c r="AX10" s="56"/>
      <c r="AY10" s="56">
        <f>データ!V6</f>
        <v>242.97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105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52108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秋田県　由利本荘市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23.32</v>
      </c>
      <c r="P6" s="32">
        <f t="shared" si="3"/>
        <v>3888</v>
      </c>
      <c r="Q6" s="32">
        <f t="shared" si="3"/>
        <v>81961</v>
      </c>
      <c r="R6" s="32">
        <f t="shared" si="3"/>
        <v>1209.5999999999999</v>
      </c>
      <c r="S6" s="32">
        <f t="shared" si="3"/>
        <v>67.760000000000005</v>
      </c>
      <c r="T6" s="32">
        <f t="shared" si="3"/>
        <v>18983</v>
      </c>
      <c r="U6" s="32">
        <f t="shared" si="3"/>
        <v>78.13</v>
      </c>
      <c r="V6" s="32">
        <f t="shared" si="3"/>
        <v>242.97</v>
      </c>
      <c r="W6" s="33">
        <f>IF(W7="",NA(),W7)</f>
        <v>63.97</v>
      </c>
      <c r="X6" s="33">
        <f t="shared" ref="X6:AF6" si="4">IF(X7="",NA(),X7)</f>
        <v>72.94</v>
      </c>
      <c r="Y6" s="33">
        <f t="shared" si="4"/>
        <v>76.28</v>
      </c>
      <c r="Z6" s="33">
        <f t="shared" si="4"/>
        <v>73.930000000000007</v>
      </c>
      <c r="AA6" s="33">
        <f t="shared" si="4"/>
        <v>72.13</v>
      </c>
      <c r="AB6" s="33">
        <f t="shared" si="4"/>
        <v>78.3</v>
      </c>
      <c r="AC6" s="33">
        <f t="shared" si="4"/>
        <v>76.64</v>
      </c>
      <c r="AD6" s="33">
        <f t="shared" si="4"/>
        <v>75.91</v>
      </c>
      <c r="AE6" s="33">
        <f t="shared" si="4"/>
        <v>77.19</v>
      </c>
      <c r="AF6" s="33">
        <f t="shared" si="4"/>
        <v>77.48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1763.21</v>
      </c>
      <c r="BE6" s="33">
        <f t="shared" ref="BE6:BM6" si="7">IF(BE7="",NA(),BE7)</f>
        <v>1687.49</v>
      </c>
      <c r="BF6" s="33">
        <f t="shared" si="7"/>
        <v>1551.83</v>
      </c>
      <c r="BG6" s="33">
        <f t="shared" si="7"/>
        <v>1537.14</v>
      </c>
      <c r="BH6" s="33">
        <f t="shared" si="7"/>
        <v>1447.88</v>
      </c>
      <c r="BI6" s="33">
        <f t="shared" si="7"/>
        <v>1358.75</v>
      </c>
      <c r="BJ6" s="33">
        <f t="shared" si="7"/>
        <v>1355.28</v>
      </c>
      <c r="BK6" s="33">
        <f t="shared" si="7"/>
        <v>1321.78</v>
      </c>
      <c r="BL6" s="33">
        <f t="shared" si="7"/>
        <v>1326.51</v>
      </c>
      <c r="BM6" s="33">
        <f t="shared" si="7"/>
        <v>1285.3599999999999</v>
      </c>
      <c r="BN6" s="32" t="str">
        <f>IF(BN7="","",IF(BN7="-","【-】","【"&amp;SUBSTITUTE(TEXT(BN7,"#,##0.00"),"-","△")&amp;"】"))</f>
        <v>【1,239.32】</v>
      </c>
      <c r="BO6" s="33">
        <f>IF(BO7="",NA(),BO7)</f>
        <v>57.83</v>
      </c>
      <c r="BP6" s="33">
        <f t="shared" ref="BP6:BX6" si="8">IF(BP7="",NA(),BP7)</f>
        <v>54.78</v>
      </c>
      <c r="BQ6" s="33">
        <f t="shared" si="8"/>
        <v>57.52</v>
      </c>
      <c r="BR6" s="33">
        <f t="shared" si="8"/>
        <v>54.79</v>
      </c>
      <c r="BS6" s="33">
        <f t="shared" si="8"/>
        <v>53.43</v>
      </c>
      <c r="BT6" s="33">
        <f t="shared" si="8"/>
        <v>57.18</v>
      </c>
      <c r="BU6" s="33">
        <f t="shared" si="8"/>
        <v>54.56</v>
      </c>
      <c r="BV6" s="33">
        <f t="shared" si="8"/>
        <v>54.57</v>
      </c>
      <c r="BW6" s="33">
        <f t="shared" si="8"/>
        <v>54.4</v>
      </c>
      <c r="BX6" s="33">
        <f t="shared" si="8"/>
        <v>54.45</v>
      </c>
      <c r="BY6" s="32" t="str">
        <f>IF(BY7="","",IF(BY7="-","【-】","【"&amp;SUBSTITUTE(TEXT(BY7,"#,##0.00"),"-","△")&amp;"】"))</f>
        <v>【36.33】</v>
      </c>
      <c r="BZ6" s="33">
        <f>IF(BZ7="",NA(),BZ7)</f>
        <v>327.7</v>
      </c>
      <c r="CA6" s="33">
        <f t="shared" ref="CA6:CI6" si="9">IF(CA7="",NA(),CA7)</f>
        <v>355</v>
      </c>
      <c r="CB6" s="33">
        <f t="shared" si="9"/>
        <v>343.31</v>
      </c>
      <c r="CC6" s="33">
        <f t="shared" si="9"/>
        <v>370.16</v>
      </c>
      <c r="CD6" s="33">
        <f t="shared" si="9"/>
        <v>392.08</v>
      </c>
      <c r="CE6" s="33">
        <f t="shared" si="9"/>
        <v>295.62</v>
      </c>
      <c r="CF6" s="33">
        <f t="shared" si="9"/>
        <v>314.44</v>
      </c>
      <c r="CG6" s="33">
        <f t="shared" si="9"/>
        <v>318.02999999999997</v>
      </c>
      <c r="CH6" s="33">
        <f t="shared" si="9"/>
        <v>325.14</v>
      </c>
      <c r="CI6" s="33">
        <f t="shared" si="9"/>
        <v>332.75</v>
      </c>
      <c r="CJ6" s="32" t="str">
        <f>IF(CJ7="","",IF(CJ7="-","【-】","【"&amp;SUBSTITUTE(TEXT(CJ7,"#,##0.00"),"-","△")&amp;"】"))</f>
        <v>【476.46】</v>
      </c>
      <c r="CK6" s="33">
        <f>IF(CK7="",NA(),CK7)</f>
        <v>59.75</v>
      </c>
      <c r="CL6" s="33">
        <f t="shared" ref="CL6:CT6" si="10">IF(CL7="",NA(),CL7)</f>
        <v>59.38</v>
      </c>
      <c r="CM6" s="33">
        <f t="shared" si="10"/>
        <v>61.09</v>
      </c>
      <c r="CN6" s="33">
        <f t="shared" si="10"/>
        <v>59.74</v>
      </c>
      <c r="CO6" s="33">
        <f t="shared" si="10"/>
        <v>59.53</v>
      </c>
      <c r="CP6" s="33">
        <f t="shared" si="10"/>
        <v>63.04</v>
      </c>
      <c r="CQ6" s="33">
        <f t="shared" si="10"/>
        <v>64.3</v>
      </c>
      <c r="CR6" s="33">
        <f t="shared" si="10"/>
        <v>63.99</v>
      </c>
      <c r="CS6" s="33">
        <f t="shared" si="10"/>
        <v>62.01</v>
      </c>
      <c r="CT6" s="33">
        <f t="shared" si="10"/>
        <v>60.68</v>
      </c>
      <c r="CU6" s="32" t="str">
        <f>IF(CU7="","",IF(CU7="-","【-】","【"&amp;SUBSTITUTE(TEXT(CU7,"#,##0.00"),"-","△")&amp;"】"))</f>
        <v>【58.19】</v>
      </c>
      <c r="CV6" s="33">
        <f>IF(CV7="",NA(),CV7)</f>
        <v>83.8</v>
      </c>
      <c r="CW6" s="33">
        <f t="shared" ref="CW6:DE6" si="11">IF(CW7="",NA(),CW7)</f>
        <v>81.34</v>
      </c>
      <c r="CX6" s="33">
        <f t="shared" si="11"/>
        <v>81.27</v>
      </c>
      <c r="CY6" s="33">
        <f t="shared" si="11"/>
        <v>77.94</v>
      </c>
      <c r="CZ6" s="33">
        <f t="shared" si="11"/>
        <v>76.78</v>
      </c>
      <c r="DA6" s="33">
        <f t="shared" si="11"/>
        <v>78.06</v>
      </c>
      <c r="DB6" s="33">
        <f t="shared" si="11"/>
        <v>76.38</v>
      </c>
      <c r="DC6" s="33">
        <f t="shared" si="11"/>
        <v>76.260000000000005</v>
      </c>
      <c r="DD6" s="33">
        <f t="shared" si="11"/>
        <v>75.8</v>
      </c>
      <c r="DE6" s="33">
        <f t="shared" si="11"/>
        <v>75.760000000000005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0.83</v>
      </c>
      <c r="EI6" s="33">
        <f t="shared" si="14"/>
        <v>0.62</v>
      </c>
      <c r="EJ6" s="33">
        <f t="shared" si="14"/>
        <v>0.59</v>
      </c>
      <c r="EK6" s="33">
        <f t="shared" si="14"/>
        <v>0.64</v>
      </c>
      <c r="EL6" s="33">
        <f t="shared" si="14"/>
        <v>0.55000000000000004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52108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23.32</v>
      </c>
      <c r="P7" s="36">
        <v>3888</v>
      </c>
      <c r="Q7" s="36">
        <v>81961</v>
      </c>
      <c r="R7" s="36">
        <v>1209.5999999999999</v>
      </c>
      <c r="S7" s="36">
        <v>67.760000000000005</v>
      </c>
      <c r="T7" s="36">
        <v>18983</v>
      </c>
      <c r="U7" s="36">
        <v>78.13</v>
      </c>
      <c r="V7" s="36">
        <v>242.97</v>
      </c>
      <c r="W7" s="36">
        <v>63.97</v>
      </c>
      <c r="X7" s="36">
        <v>72.94</v>
      </c>
      <c r="Y7" s="36">
        <v>76.28</v>
      </c>
      <c r="Z7" s="36">
        <v>73.930000000000007</v>
      </c>
      <c r="AA7" s="36">
        <v>72.13</v>
      </c>
      <c r="AB7" s="36">
        <v>78.3</v>
      </c>
      <c r="AC7" s="36">
        <v>76.64</v>
      </c>
      <c r="AD7" s="36">
        <v>75.91</v>
      </c>
      <c r="AE7" s="36">
        <v>77.19</v>
      </c>
      <c r="AF7" s="36">
        <v>77.48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1763.21</v>
      </c>
      <c r="BE7" s="36">
        <v>1687.49</v>
      </c>
      <c r="BF7" s="36">
        <v>1551.83</v>
      </c>
      <c r="BG7" s="36">
        <v>1537.14</v>
      </c>
      <c r="BH7" s="36">
        <v>1447.88</v>
      </c>
      <c r="BI7" s="36">
        <v>1358.75</v>
      </c>
      <c r="BJ7" s="36">
        <v>1355.28</v>
      </c>
      <c r="BK7" s="36">
        <v>1321.78</v>
      </c>
      <c r="BL7" s="36">
        <v>1326.51</v>
      </c>
      <c r="BM7" s="36">
        <v>1285.3599999999999</v>
      </c>
      <c r="BN7" s="36">
        <v>1239.32</v>
      </c>
      <c r="BO7" s="36">
        <v>57.83</v>
      </c>
      <c r="BP7" s="36">
        <v>54.78</v>
      </c>
      <c r="BQ7" s="36">
        <v>57.52</v>
      </c>
      <c r="BR7" s="36">
        <v>54.79</v>
      </c>
      <c r="BS7" s="36">
        <v>53.43</v>
      </c>
      <c r="BT7" s="36">
        <v>57.18</v>
      </c>
      <c r="BU7" s="36">
        <v>54.56</v>
      </c>
      <c r="BV7" s="36">
        <v>54.57</v>
      </c>
      <c r="BW7" s="36">
        <v>54.4</v>
      </c>
      <c r="BX7" s="36">
        <v>54.45</v>
      </c>
      <c r="BY7" s="36">
        <v>36.33</v>
      </c>
      <c r="BZ7" s="36">
        <v>327.7</v>
      </c>
      <c r="CA7" s="36">
        <v>355</v>
      </c>
      <c r="CB7" s="36">
        <v>343.31</v>
      </c>
      <c r="CC7" s="36">
        <v>370.16</v>
      </c>
      <c r="CD7" s="36">
        <v>392.08</v>
      </c>
      <c r="CE7" s="36">
        <v>295.62</v>
      </c>
      <c r="CF7" s="36">
        <v>314.44</v>
      </c>
      <c r="CG7" s="36">
        <v>318.02999999999997</v>
      </c>
      <c r="CH7" s="36">
        <v>325.14</v>
      </c>
      <c r="CI7" s="36">
        <v>332.75</v>
      </c>
      <c r="CJ7" s="36">
        <v>476.46</v>
      </c>
      <c r="CK7" s="36">
        <v>59.75</v>
      </c>
      <c r="CL7" s="36">
        <v>59.38</v>
      </c>
      <c r="CM7" s="36">
        <v>61.09</v>
      </c>
      <c r="CN7" s="36">
        <v>59.74</v>
      </c>
      <c r="CO7" s="36">
        <v>59.53</v>
      </c>
      <c r="CP7" s="36">
        <v>63.04</v>
      </c>
      <c r="CQ7" s="36">
        <v>64.3</v>
      </c>
      <c r="CR7" s="36">
        <v>63.99</v>
      </c>
      <c r="CS7" s="36">
        <v>62.01</v>
      </c>
      <c r="CT7" s="36">
        <v>60.68</v>
      </c>
      <c r="CU7" s="36">
        <v>58.19</v>
      </c>
      <c r="CV7" s="36">
        <v>83.8</v>
      </c>
      <c r="CW7" s="36">
        <v>81.34</v>
      </c>
      <c r="CX7" s="36">
        <v>81.27</v>
      </c>
      <c r="CY7" s="36">
        <v>77.94</v>
      </c>
      <c r="CZ7" s="36">
        <v>76.78</v>
      </c>
      <c r="DA7" s="36">
        <v>78.06</v>
      </c>
      <c r="DB7" s="36">
        <v>76.38</v>
      </c>
      <c r="DC7" s="36">
        <v>76.260000000000005</v>
      </c>
      <c r="DD7" s="36">
        <v>75.8</v>
      </c>
      <c r="DE7" s="36">
        <v>75.760000000000005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0.83</v>
      </c>
      <c r="EI7" s="36">
        <v>0.62</v>
      </c>
      <c r="EJ7" s="36">
        <v>0.59</v>
      </c>
      <c r="EK7" s="36">
        <v>0.64</v>
      </c>
      <c r="EL7" s="36">
        <v>0.55000000000000004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suido</cp:lastModifiedBy>
  <cp:lastPrinted>2016-02-15T04:26:50Z</cp:lastPrinted>
  <dcterms:created xsi:type="dcterms:W3CDTF">2016-01-18T04:59:55Z</dcterms:created>
  <dcterms:modified xsi:type="dcterms:W3CDTF">2016-02-15T04:26:57Z</dcterms:modified>
  <cp:category/>
</cp:coreProperties>
</file>