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hhpfi01\由利本荘市\1000000000-市長部局\1005000000-総務部\1005100000-財政課\移行\41 諸調査\公営企業\H29調査・通知等\(20180129)公営企業に係る「経営比較分析表」の分析等について\提出\"/>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<sst xmlns="http://schemas.openxmlformats.org/spreadsheetml/2006/main" count="251" uniqueCount="126">
  <si>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</si>
  <si>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</si>
  <si>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</si>
  <si>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</si>
  <si>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</si>
  <si>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</si>
  <si>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</si>
  <si>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</si>
  <si>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</si>
  <si>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</si>
  <si>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</si>
  <si>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</si>
  <si>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</si>
  <si>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</si>
  <si>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</si>
  <si>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</si>
  <si>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</si>
  <si>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</si>
  <si>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</si>
  <si>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</si>
  <si>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</si>
  <si>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</si>
  <si>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</si>
  <si>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</si>
  <si>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</si>
  <si>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</si>
  <si>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</si>
  <si>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</si>
  <si>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</si>
  <si>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</si>
  <si>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</si>
  <si>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</si>
  <si>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</si>
  <si>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</si>
  <si>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</si>
  <si>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</si>
  <si>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</si>
  <si>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</si>
  <si>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</si>
  <si>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</si>
  <si>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</si>
  <si>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</si>
  <si>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</si>
  <si>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</si>
  <si>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</si>
  <si>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</si>
  <si>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</si>
  <si>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</si>
  <si>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</si>
  <si>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</si>
  <si>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</si>
  <si>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</si>
  <si>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</si>
  <si>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</si>
  <si>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</si>
  <si>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</si>
  <si>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</si>
  <si>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</si>
  <si>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</si>
  <si>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</si>
  <si>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</si>
  <si>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</si>
  <si>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</si>
  <si>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</si>
  <si>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</si>
  <si>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</si>
  <si>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</si>
  <si>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</si>
  <si>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</si>
  <si>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</si>
  <si>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</si>
  <si>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</si>
  <si>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</si>
  <si>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</si>
  <si>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</si>
  <si>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</si>
  <si>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</si>
  <si>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</si>
  <si>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</si>
  <si>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</si>
  <si>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</si>
  <si>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</si>
  <si>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</si>
  <si>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</si>
  <si>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</si>
  <si>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</si>
  <si>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</si>
  <si>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</si>
  <si>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</si>
  <si>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</si>
  <si>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</si>
  <si>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</si>
  <si>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</si>
  <si>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</si>
  <si>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</si>
  <si>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</si>
  <si>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</si>
  <si>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</si>
  <si>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</si>
  <si>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</si>
  <si>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</si>
  <si>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</si>
  <si>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</si>
  <si>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</si>
  <si>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</si>
  <si>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</si>
  <si>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</si>
  <si>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</si>
  <si>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</si>
  <si>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</si>
  <si>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秋田県　由利本荘市</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</si>
  <si>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</si>
  <si>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</si>
  <si>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</si>
  <si>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</si>
  <si>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</si>
  <si>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</si>
  <si>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</si>
  <si>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</si>
  <si>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</si>
  <si>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</si>
  <si>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</si>
  <si>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①収益的収支比率は横ばいである。今後は適正な使用料収入の確保や更なる費用削減を図り経営改善を図っていく必要がある。
④は、類似団体平均値と比べて少なくなっている。今後事業の予定はないため大幅な増加にならない見込みである。
⑤⑥は、ほぼ類似団体平均値となっているが、今後も適正な使用料収入の確保や維持管理費の削減など経営改善を図る必要がある。
⑦は、昨年度までの処理能力の把握について錯誤があり今年度修正したため、大幅に減少した。
⑧は、100％になっているが、今後も経営改善を図っていく必要がある。</t>
    <rPh sb="9" eb="10">
      <t>ヨコ</t>
    </rPh>
    <rPh sb="19" eb="21">
      <t>テキセイ</t>
    </rPh>
    <rPh sb="22" eb="25">
      <t>シヨウリョウ</t>
    </rPh>
    <rPh sb="25" eb="27">
      <t>シュウニュウ</t>
    </rPh>
    <rPh sb="28" eb="30">
      <t>カクホ</t>
    </rPh>
    <rPh sb="73" eb="74">
      <t>スク</t>
    </rPh>
    <rPh sb="82" eb="84">
      <t>コンゴ</t>
    </rPh>
    <rPh sb="84" eb="86">
      <t>ジギョウ</t>
    </rPh>
    <rPh sb="87" eb="89">
      <t>ヨテイ</t>
    </rPh>
    <rPh sb="177" eb="179">
      <t>サクネン</t>
    </rPh>
    <rPh sb="179" eb="180">
      <t>ド</t>
    </rPh>
    <rPh sb="183" eb="185">
      <t>ショリ</t>
    </rPh>
    <rPh sb="185" eb="187">
      <t>ノウリョク</t>
    </rPh>
    <rPh sb="188" eb="190">
      <t>ハアク</t>
    </rPh>
    <rPh sb="194" eb="196">
      <t>サクゴ</t>
    </rPh>
    <rPh sb="199" eb="202">
      <t>コンネンド</t>
    </rPh>
    <rPh sb="202" eb="204">
      <t>シュウセイ</t>
    </rPh>
    <rPh sb="209" eb="211">
      <t>オオハバ</t>
    </rPh>
    <rPh sb="212" eb="214">
      <t>ゲンショウ</t>
    </rPh>
    <rPh sb="234" eb="236">
      <t>コンゴ</t>
    </rPh>
    <rPh sb="237" eb="239">
      <t>ケイエイ</t>
    </rPh>
    <rPh sb="239" eb="241">
      <t>カイゼン</t>
    </rPh>
    <phoneticPr fontId="7"/>
  </si>
  <si>
    <t>耐用年数に至っていないが、将来の改築等を見据え財源を確保しつつ、投資計画に沿った更新を行う必要がある。</t>
    <rPh sb="0" eb="2">
      <t>タイヨウ</t>
    </rPh>
    <rPh sb="2" eb="4">
      <t>ネンスウ</t>
    </rPh>
    <rPh sb="5" eb="6">
      <t>イタ</t>
    </rPh>
    <phoneticPr fontId="7"/>
  </si>
  <si>
    <t>　人口減少社会を迎え使用料の増加は見込みにくい状況にあるため、今後施設の老朽化に伴う更新事業が増加することを踏まえると、更新に係る費用と経営状況を的確に把握し、健全・効率的な経営を維持しつつ計画的な施設の更新を行う必要がある。
　また、平成32年度より公営企業会計へ移行を予定しており、経営状況を的確に把握し経営改善や経営判断を行いつつ、適正な使用料収入の確保や維持管理費削減等を積極的に推進することが必要である。</t>
    <rPh sb="1" eb="3">
      <t>ジンコウ</t>
    </rPh>
    <rPh sb="3" eb="5">
      <t>ゲンショウ</t>
    </rPh>
    <rPh sb="5" eb="7">
      <t>シャカイ</t>
    </rPh>
    <rPh sb="8" eb="9">
      <t>ムカ</t>
    </rPh>
    <rPh sb="10" eb="13">
      <t>シヨウリョウ</t>
    </rPh>
    <rPh sb="14" eb="16">
      <t>ゾウカ</t>
    </rPh>
    <rPh sb="17" eb="19">
      <t>ミコ</t>
    </rPh>
    <rPh sb="23" eb="25">
      <t>ジョウキョウ</t>
    </rPh>
    <rPh sb="31" eb="33">
      <t>コンゴ</t>
    </rPh>
    <rPh sb="169" eb="171">
      <t>テキセイ</t>
    </rPh>
    <rPh sb="172" eb="175">
      <t>シヨウリョウ</t>
    </rPh>
    <rPh sb="175" eb="177">
      <t>シュウニュウ</t>
    </rPh>
    <rPh sb="178" eb="180">
      <t>カクホ</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</si>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</sst>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8"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60348936"/>
        <c:axId val="36134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60348936"/>
        <c:axId val="361340288"/>
      </c:lineChart>
      <c:dateAx>
        <c:axId val="360348936"/>
        <c:scaling>
          <c:orientation val="minMax"/>
        </c:scaling>
        <c:delete val="1"/>
        <c:axPos val="b"/>
        <c:numFmt formatCode="ge" sourceLinked="1"/>
        <c:majorTickMark val="none"/>
        <c:minorTickMark val="none"/>
        <c:tickLblPos val="none"/>
        <c:crossAx val="361340288"/>
        <c:crosses val="autoZero"/>
        <c:auto val="1"/>
        <c:lblOffset val="100"/>
        <c:baseTimeUnit val="years"/>
      </c:dateAx>
      <c:valAx>
        <c:axId val="36134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348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100</c:v>
                </c:pt>
                <c:pt idx="1">
                  <c:v>98.84</c:v>
                </c:pt>
                <c:pt idx="2">
                  <c:v>98.84</c:v>
                </c:pt>
                <c:pt idx="3">
                  <c:v>101.16</c:v>
                </c:pt>
                <c:pt idx="4">
                  <c:v>53.33</c:v>
                </c:pt>
              </c:numCache>
            </c:numRef>
          </c:val>
        </c:ser>
        <c:dLbls>
          <c:showLegendKey val="0"/>
          <c:showVal val="0"/>
          <c:showCatName val="0"/>
          <c:showSerName val="0"/>
          <c:showPercent val="0"/>
          <c:showBubbleSize val="0"/>
        </c:dLbls>
        <c:gapWidth val="150"/>
        <c:axId val="361837672"/>
        <c:axId val="36183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361837672"/>
        <c:axId val="361838064"/>
      </c:lineChart>
      <c:dateAx>
        <c:axId val="361837672"/>
        <c:scaling>
          <c:orientation val="minMax"/>
        </c:scaling>
        <c:delete val="1"/>
        <c:axPos val="b"/>
        <c:numFmt formatCode="ge" sourceLinked="1"/>
        <c:majorTickMark val="none"/>
        <c:minorTickMark val="none"/>
        <c:tickLblPos val="none"/>
        <c:crossAx val="361838064"/>
        <c:crosses val="autoZero"/>
        <c:auto val="1"/>
        <c:lblOffset val="100"/>
        <c:baseTimeUnit val="years"/>
      </c:dateAx>
      <c:valAx>
        <c:axId val="36183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837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361839240"/>
        <c:axId val="36183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361839240"/>
        <c:axId val="361839632"/>
      </c:lineChart>
      <c:dateAx>
        <c:axId val="361839240"/>
        <c:scaling>
          <c:orientation val="minMax"/>
        </c:scaling>
        <c:delete val="1"/>
        <c:axPos val="b"/>
        <c:numFmt formatCode="ge" sourceLinked="1"/>
        <c:majorTickMark val="none"/>
        <c:minorTickMark val="none"/>
        <c:tickLblPos val="none"/>
        <c:crossAx val="361839632"/>
        <c:crosses val="autoZero"/>
        <c:auto val="1"/>
        <c:lblOffset val="100"/>
        <c:baseTimeUnit val="years"/>
      </c:dateAx>
      <c:valAx>
        <c:axId val="36183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839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76.61</c:v>
                </c:pt>
                <c:pt idx="1">
                  <c:v>82.75</c:v>
                </c:pt>
                <c:pt idx="2">
                  <c:v>79.180000000000007</c:v>
                </c:pt>
                <c:pt idx="3">
                  <c:v>80.25</c:v>
                </c:pt>
                <c:pt idx="4">
                  <c:v>79.25</c:v>
                </c:pt>
              </c:numCache>
            </c:numRef>
          </c:val>
        </c:ser>
        <c:dLbls>
          <c:showLegendKey val="0"/>
          <c:showVal val="0"/>
          <c:showCatName val="0"/>
          <c:showSerName val="0"/>
          <c:showPercent val="0"/>
          <c:showBubbleSize val="0"/>
        </c:dLbls>
        <c:gapWidth val="150"/>
        <c:axId val="360152376"/>
        <c:axId val="361324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0152376"/>
        <c:axId val="361324760"/>
      </c:lineChart>
      <c:dateAx>
        <c:axId val="360152376"/>
        <c:scaling>
          <c:orientation val="minMax"/>
        </c:scaling>
        <c:delete val="1"/>
        <c:axPos val="b"/>
        <c:numFmt formatCode="ge" sourceLinked="1"/>
        <c:majorTickMark val="none"/>
        <c:minorTickMark val="none"/>
        <c:tickLblPos val="none"/>
        <c:crossAx val="361324760"/>
        <c:crosses val="autoZero"/>
        <c:auto val="1"/>
        <c:lblOffset val="100"/>
        <c:baseTimeUnit val="years"/>
      </c:dateAx>
      <c:valAx>
        <c:axId val="361324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152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1367288"/>
        <c:axId val="36109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1367288"/>
        <c:axId val="361098080"/>
      </c:lineChart>
      <c:dateAx>
        <c:axId val="361367288"/>
        <c:scaling>
          <c:orientation val="minMax"/>
        </c:scaling>
        <c:delete val="1"/>
        <c:axPos val="b"/>
        <c:numFmt formatCode="ge" sourceLinked="1"/>
        <c:majorTickMark val="none"/>
        <c:minorTickMark val="none"/>
        <c:tickLblPos val="none"/>
        <c:crossAx val="361098080"/>
        <c:crosses val="autoZero"/>
        <c:auto val="1"/>
        <c:lblOffset val="100"/>
        <c:baseTimeUnit val="years"/>
      </c:dateAx>
      <c:valAx>
        <c:axId val="36109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367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1383336"/>
        <c:axId val="361168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1383336"/>
        <c:axId val="361168200"/>
      </c:lineChart>
      <c:dateAx>
        <c:axId val="361383336"/>
        <c:scaling>
          <c:orientation val="minMax"/>
        </c:scaling>
        <c:delete val="1"/>
        <c:axPos val="b"/>
        <c:numFmt formatCode="ge" sourceLinked="1"/>
        <c:majorTickMark val="none"/>
        <c:minorTickMark val="none"/>
        <c:tickLblPos val="none"/>
        <c:crossAx val="361168200"/>
        <c:crosses val="autoZero"/>
        <c:auto val="1"/>
        <c:lblOffset val="100"/>
        <c:baseTimeUnit val="years"/>
      </c:dateAx>
      <c:valAx>
        <c:axId val="361168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383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1169376"/>
        <c:axId val="361169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1169376"/>
        <c:axId val="361169768"/>
      </c:lineChart>
      <c:dateAx>
        <c:axId val="361169376"/>
        <c:scaling>
          <c:orientation val="minMax"/>
        </c:scaling>
        <c:delete val="1"/>
        <c:axPos val="b"/>
        <c:numFmt formatCode="ge" sourceLinked="1"/>
        <c:majorTickMark val="none"/>
        <c:minorTickMark val="none"/>
        <c:tickLblPos val="none"/>
        <c:crossAx val="361169768"/>
        <c:crosses val="autoZero"/>
        <c:auto val="1"/>
        <c:lblOffset val="100"/>
        <c:baseTimeUnit val="years"/>
      </c:dateAx>
      <c:valAx>
        <c:axId val="361169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16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1170944"/>
        <c:axId val="361171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1170944"/>
        <c:axId val="361171336"/>
      </c:lineChart>
      <c:dateAx>
        <c:axId val="361170944"/>
        <c:scaling>
          <c:orientation val="minMax"/>
        </c:scaling>
        <c:delete val="1"/>
        <c:axPos val="b"/>
        <c:numFmt formatCode="ge" sourceLinked="1"/>
        <c:majorTickMark val="none"/>
        <c:minorTickMark val="none"/>
        <c:tickLblPos val="none"/>
        <c:crossAx val="361171336"/>
        <c:crosses val="autoZero"/>
        <c:auto val="1"/>
        <c:lblOffset val="100"/>
        <c:baseTimeUnit val="years"/>
      </c:dateAx>
      <c:valAx>
        <c:axId val="361171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17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524.51</c:v>
                </c:pt>
                <c:pt idx="1">
                  <c:v>711.59</c:v>
                </c:pt>
                <c:pt idx="2">
                  <c:v>554.65</c:v>
                </c:pt>
                <c:pt idx="3">
                  <c:v>392.31</c:v>
                </c:pt>
                <c:pt idx="4">
                  <c:v>216.74</c:v>
                </c:pt>
              </c:numCache>
            </c:numRef>
          </c:val>
        </c:ser>
        <c:dLbls>
          <c:showLegendKey val="0"/>
          <c:showVal val="0"/>
          <c:showCatName val="0"/>
          <c:showSerName val="0"/>
          <c:showPercent val="0"/>
          <c:showBubbleSize val="0"/>
        </c:dLbls>
        <c:gapWidth val="150"/>
        <c:axId val="361664752"/>
        <c:axId val="361665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361664752"/>
        <c:axId val="361665144"/>
      </c:lineChart>
      <c:dateAx>
        <c:axId val="361664752"/>
        <c:scaling>
          <c:orientation val="minMax"/>
        </c:scaling>
        <c:delete val="1"/>
        <c:axPos val="b"/>
        <c:numFmt formatCode="ge" sourceLinked="1"/>
        <c:majorTickMark val="none"/>
        <c:minorTickMark val="none"/>
        <c:tickLblPos val="none"/>
        <c:crossAx val="361665144"/>
        <c:crosses val="autoZero"/>
        <c:auto val="1"/>
        <c:lblOffset val="100"/>
        <c:baseTimeUnit val="years"/>
      </c:dateAx>
      <c:valAx>
        <c:axId val="361665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66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58.08</c:v>
                </c:pt>
                <c:pt idx="1">
                  <c:v>41.9</c:v>
                </c:pt>
                <c:pt idx="2">
                  <c:v>63.93</c:v>
                </c:pt>
                <c:pt idx="3">
                  <c:v>64.87</c:v>
                </c:pt>
                <c:pt idx="4">
                  <c:v>63.32</c:v>
                </c:pt>
              </c:numCache>
            </c:numRef>
          </c:val>
        </c:ser>
        <c:dLbls>
          <c:showLegendKey val="0"/>
          <c:showVal val="0"/>
          <c:showCatName val="0"/>
          <c:showSerName val="0"/>
          <c:showPercent val="0"/>
          <c:showBubbleSize val="0"/>
        </c:dLbls>
        <c:gapWidth val="150"/>
        <c:axId val="361666320"/>
        <c:axId val="361666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361666320"/>
        <c:axId val="361666712"/>
      </c:lineChart>
      <c:dateAx>
        <c:axId val="361666320"/>
        <c:scaling>
          <c:orientation val="minMax"/>
        </c:scaling>
        <c:delete val="1"/>
        <c:axPos val="b"/>
        <c:numFmt formatCode="ge" sourceLinked="1"/>
        <c:majorTickMark val="none"/>
        <c:minorTickMark val="none"/>
        <c:tickLblPos val="none"/>
        <c:crossAx val="361666712"/>
        <c:crosses val="autoZero"/>
        <c:auto val="1"/>
        <c:lblOffset val="100"/>
        <c:baseTimeUnit val="years"/>
      </c:dateAx>
      <c:valAx>
        <c:axId val="361666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66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264.11</c:v>
                </c:pt>
                <c:pt idx="1">
                  <c:v>391</c:v>
                </c:pt>
                <c:pt idx="2">
                  <c:v>265</c:v>
                </c:pt>
                <c:pt idx="3">
                  <c:v>263.04000000000002</c:v>
                </c:pt>
                <c:pt idx="4">
                  <c:v>268.69</c:v>
                </c:pt>
              </c:numCache>
            </c:numRef>
          </c:val>
        </c:ser>
        <c:dLbls>
          <c:showLegendKey val="0"/>
          <c:showVal val="0"/>
          <c:showCatName val="0"/>
          <c:showSerName val="0"/>
          <c:showPercent val="0"/>
          <c:showBubbleSize val="0"/>
        </c:dLbls>
        <c:gapWidth val="150"/>
        <c:axId val="361667888"/>
        <c:axId val="36183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361667888"/>
        <c:axId val="361836496"/>
      </c:lineChart>
      <c:dateAx>
        <c:axId val="361667888"/>
        <c:scaling>
          <c:orientation val="minMax"/>
        </c:scaling>
        <c:delete val="1"/>
        <c:axPos val="b"/>
        <c:numFmt formatCode="ge" sourceLinked="1"/>
        <c:majorTickMark val="none"/>
        <c:minorTickMark val="none"/>
        <c:tickLblPos val="none"/>
        <c:crossAx val="361836496"/>
        <c:crosses val="autoZero"/>
        <c:auto val="1"/>
        <c:lblOffset val="100"/>
        <c:baseTimeUnit val="years"/>
      </c:dateAx>
      <c:valAx>
        <c:axId val="36183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66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秋田県　由利本荘市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
        <v>125</v>
      </c>
      <c r="AE8" s="49"/>
      <c r="AF8" s="49"/>
      <c r="AG8" s="49"/>
      <c r="AH8" s="49"/>
      <c r="AI8" s="49"/>
      <c r="AJ8" s="49"/>
      <c r="AK8" s="4"/>
      <c r="AL8" s="50">
        <f>データ!S6</f>
        <v>79657</v>
      </c>
      <c r="AM8" s="50"/>
      <c r="AN8" s="50"/>
      <c r="AO8" s="50"/>
      <c r="AP8" s="50"/>
      <c r="AQ8" s="50"/>
      <c r="AR8" s="50"/>
      <c r="AS8" s="50"/>
      <c r="AT8" s="45">
        <f>データ!T6</f>
        <v>1209.5899999999999</v>
      </c>
      <c r="AU8" s="45"/>
      <c r="AV8" s="45"/>
      <c r="AW8" s="45"/>
      <c r="AX8" s="45"/>
      <c r="AY8" s="45"/>
      <c r="AZ8" s="45"/>
      <c r="BA8" s="45"/>
      <c r="BB8" s="45">
        <f>データ!U6</f>
        <v>65.849999999999994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0.56999999999999995</v>
      </c>
      <c r="Q10" s="45"/>
      <c r="R10" s="45"/>
      <c r="S10" s="45"/>
      <c r="T10" s="45"/>
      <c r="U10" s="45"/>
      <c r="V10" s="45"/>
      <c r="W10" s="45">
        <f>データ!Q6</f>
        <v>100</v>
      </c>
      <c r="X10" s="45"/>
      <c r="Y10" s="45"/>
      <c r="Z10" s="45"/>
      <c r="AA10" s="45"/>
      <c r="AB10" s="45"/>
      <c r="AC10" s="45"/>
      <c r="AD10" s="50">
        <f>データ!R6</f>
        <v>3284</v>
      </c>
      <c r="AE10" s="50"/>
      <c r="AF10" s="50"/>
      <c r="AG10" s="50"/>
      <c r="AH10" s="50"/>
      <c r="AI10" s="50"/>
      <c r="AJ10" s="50"/>
      <c r="AK10" s="2"/>
      <c r="AL10" s="50">
        <f>データ!V6</f>
        <v>452</v>
      </c>
      <c r="AM10" s="50"/>
      <c r="AN10" s="50"/>
      <c r="AO10" s="50"/>
      <c r="AP10" s="50"/>
      <c r="AQ10" s="50"/>
      <c r="AR10" s="50"/>
      <c r="AS10" s="50"/>
      <c r="AT10" s="45">
        <f>データ!W6</f>
        <v>0.01</v>
      </c>
      <c r="AU10" s="45"/>
      <c r="AV10" s="45"/>
      <c r="AW10" s="45"/>
      <c r="AX10" s="45"/>
      <c r="AY10" s="45"/>
      <c r="AZ10" s="45"/>
      <c r="BA10" s="45"/>
      <c r="BB10" s="45">
        <f>データ!X6</f>
        <v>45200</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2"/>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2"/>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2"/>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2"/>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2"/>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2"/>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2"/>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2"/>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2"/>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2"/>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2"/>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2"/>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2"/>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2"/>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2"/>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2"/>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2"/>
      <c r="BM33" s="70"/>
      <c r="BN33" s="70"/>
      <c r="BO33" s="70"/>
      <c r="BP33" s="70"/>
      <c r="BQ33" s="70"/>
      <c r="BR33" s="70"/>
      <c r="BS33" s="70"/>
      <c r="BT33" s="70"/>
      <c r="BU33" s="70"/>
      <c r="BV33" s="70"/>
      <c r="BW33" s="70"/>
      <c r="BX33" s="70"/>
      <c r="BY33" s="70"/>
      <c r="BZ33" s="71"/>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2"/>
      <c r="BM34" s="70"/>
      <c r="BN34" s="70"/>
      <c r="BO34" s="70"/>
      <c r="BP34" s="70"/>
      <c r="BQ34" s="70"/>
      <c r="BR34" s="70"/>
      <c r="BS34" s="70"/>
      <c r="BT34" s="70"/>
      <c r="BU34" s="70"/>
      <c r="BV34" s="70"/>
      <c r="BW34" s="70"/>
      <c r="BX34" s="70"/>
      <c r="BY34" s="70"/>
      <c r="BZ34" s="71"/>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2"/>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2"/>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2"/>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2"/>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2"/>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2"/>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2"/>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2"/>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2"/>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2" t="s">
        <v>123</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2"/>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2"/>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2"/>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2"/>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2"/>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2"/>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2"/>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2"/>
      <c r="BM55" s="70"/>
      <c r="BN55" s="70"/>
      <c r="BO55" s="70"/>
      <c r="BP55" s="70"/>
      <c r="BQ55" s="70"/>
      <c r="BR55" s="70"/>
      <c r="BS55" s="70"/>
      <c r="BT55" s="70"/>
      <c r="BU55" s="70"/>
      <c r="BV55" s="70"/>
      <c r="BW55" s="70"/>
      <c r="BX55" s="70"/>
      <c r="BY55" s="70"/>
      <c r="BZ55" s="71"/>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2"/>
      <c r="BM56" s="70"/>
      <c r="BN56" s="70"/>
      <c r="BO56" s="70"/>
      <c r="BP56" s="70"/>
      <c r="BQ56" s="70"/>
      <c r="BR56" s="70"/>
      <c r="BS56" s="70"/>
      <c r="BT56" s="70"/>
      <c r="BU56" s="70"/>
      <c r="BV56" s="70"/>
      <c r="BW56" s="70"/>
      <c r="BX56" s="70"/>
      <c r="BY56" s="70"/>
      <c r="BZ56" s="71"/>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2"/>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2"/>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2"/>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2"/>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2"/>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2" t="s">
        <v>124</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2"/>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2"/>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2"/>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2"/>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2"/>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2"/>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2"/>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2"/>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2"/>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2"/>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2"/>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2"/>
      <c r="BM78" s="70"/>
      <c r="BN78" s="70"/>
      <c r="BO78" s="70"/>
      <c r="BP78" s="70"/>
      <c r="BQ78" s="70"/>
      <c r="BR78" s="70"/>
      <c r="BS78" s="70"/>
      <c r="BT78" s="70"/>
      <c r="BU78" s="70"/>
      <c r="BV78" s="70"/>
      <c r="BW78" s="70"/>
      <c r="BX78" s="70"/>
      <c r="BY78" s="70"/>
      <c r="BZ78" s="71"/>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2"/>
      <c r="BM79" s="70"/>
      <c r="BN79" s="70"/>
      <c r="BO79" s="70"/>
      <c r="BP79" s="70"/>
      <c r="BQ79" s="70"/>
      <c r="BR79" s="70"/>
      <c r="BS79" s="70"/>
      <c r="BT79" s="70"/>
      <c r="BU79" s="70"/>
      <c r="BV79" s="70"/>
      <c r="BW79" s="70"/>
      <c r="BX79" s="70"/>
      <c r="BY79" s="70"/>
      <c r="BZ79" s="71"/>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2"/>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2"/>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56</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8" t="s">
        <v>66</v>
      </c>
      <c r="I3" s="79"/>
      <c r="J3" s="79"/>
      <c r="K3" s="79"/>
      <c r="L3" s="79"/>
      <c r="M3" s="79"/>
      <c r="N3" s="79"/>
      <c r="O3" s="79"/>
      <c r="P3" s="79"/>
      <c r="Q3" s="79"/>
      <c r="R3" s="79"/>
      <c r="S3" s="79"/>
      <c r="T3" s="79"/>
      <c r="U3" s="79"/>
      <c r="V3" s="79"/>
      <c r="W3" s="79"/>
      <c r="X3" s="80"/>
      <c r="Y3" s="84" t="s">
        <v>67</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28" t="s">
        <v>69</v>
      </c>
      <c r="B4" s="30"/>
      <c r="C4" s="30"/>
      <c r="D4" s="30"/>
      <c r="E4" s="30"/>
      <c r="F4" s="30"/>
      <c r="G4" s="30"/>
      <c r="H4" s="81"/>
      <c r="I4" s="82"/>
      <c r="J4" s="82"/>
      <c r="K4" s="82"/>
      <c r="L4" s="82"/>
      <c r="M4" s="82"/>
      <c r="N4" s="82"/>
      <c r="O4" s="82"/>
      <c r="P4" s="82"/>
      <c r="Q4" s="82"/>
      <c r="R4" s="82"/>
      <c r="S4" s="82"/>
      <c r="T4" s="82"/>
      <c r="U4" s="82"/>
      <c r="V4" s="82"/>
      <c r="W4" s="82"/>
      <c r="X4" s="83"/>
      <c r="Y4" s="77" t="s">
        <v>70</v>
      </c>
      <c r="Z4" s="77"/>
      <c r="AA4" s="77"/>
      <c r="AB4" s="77"/>
      <c r="AC4" s="77"/>
      <c r="AD4" s="77"/>
      <c r="AE4" s="77"/>
      <c r="AF4" s="77"/>
      <c r="AG4" s="77"/>
      <c r="AH4" s="77"/>
      <c r="AI4" s="77"/>
      <c r="AJ4" s="77" t="s">
        <v>71</v>
      </c>
      <c r="AK4" s="77"/>
      <c r="AL4" s="77"/>
      <c r="AM4" s="77"/>
      <c r="AN4" s="77"/>
      <c r="AO4" s="77"/>
      <c r="AP4" s="77"/>
      <c r="AQ4" s="77"/>
      <c r="AR4" s="77"/>
      <c r="AS4" s="77"/>
      <c r="AT4" s="77"/>
      <c r="AU4" s="77" t="s">
        <v>72</v>
      </c>
      <c r="AV4" s="77"/>
      <c r="AW4" s="77"/>
      <c r="AX4" s="77"/>
      <c r="AY4" s="77"/>
      <c r="AZ4" s="77"/>
      <c r="BA4" s="77"/>
      <c r="BB4" s="77"/>
      <c r="BC4" s="77"/>
      <c r="BD4" s="77"/>
      <c r="BE4" s="77"/>
      <c r="BF4" s="77" t="s">
        <v>73</v>
      </c>
      <c r="BG4" s="77"/>
      <c r="BH4" s="77"/>
      <c r="BI4" s="77"/>
      <c r="BJ4" s="77"/>
      <c r="BK4" s="77"/>
      <c r="BL4" s="77"/>
      <c r="BM4" s="77"/>
      <c r="BN4" s="77"/>
      <c r="BO4" s="77"/>
      <c r="BP4" s="77"/>
      <c r="BQ4" s="77" t="s">
        <v>74</v>
      </c>
      <c r="BR4" s="77"/>
      <c r="BS4" s="77"/>
      <c r="BT4" s="77"/>
      <c r="BU4" s="77"/>
      <c r="BV4" s="77"/>
      <c r="BW4" s="77"/>
      <c r="BX4" s="77"/>
      <c r="BY4" s="77"/>
      <c r="BZ4" s="77"/>
      <c r="CA4" s="77"/>
      <c r="CB4" s="77" t="s">
        <v>75</v>
      </c>
      <c r="CC4" s="77"/>
      <c r="CD4" s="77"/>
      <c r="CE4" s="77"/>
      <c r="CF4" s="77"/>
      <c r="CG4" s="77"/>
      <c r="CH4" s="77"/>
      <c r="CI4" s="77"/>
      <c r="CJ4" s="77"/>
      <c r="CK4" s="77"/>
      <c r="CL4" s="77"/>
      <c r="CM4" s="77" t="s">
        <v>76</v>
      </c>
      <c r="CN4" s="77"/>
      <c r="CO4" s="77"/>
      <c r="CP4" s="77"/>
      <c r="CQ4" s="77"/>
      <c r="CR4" s="77"/>
      <c r="CS4" s="77"/>
      <c r="CT4" s="77"/>
      <c r="CU4" s="77"/>
      <c r="CV4" s="77"/>
      <c r="CW4" s="77"/>
      <c r="CX4" s="77" t="s">
        <v>77</v>
      </c>
      <c r="CY4" s="77"/>
      <c r="CZ4" s="77"/>
      <c r="DA4" s="77"/>
      <c r="DB4" s="77"/>
      <c r="DC4" s="77"/>
      <c r="DD4" s="77"/>
      <c r="DE4" s="77"/>
      <c r="DF4" s="77"/>
      <c r="DG4" s="77"/>
      <c r="DH4" s="77"/>
      <c r="DI4" s="77" t="s">
        <v>78</v>
      </c>
      <c r="DJ4" s="77"/>
      <c r="DK4" s="77"/>
      <c r="DL4" s="77"/>
      <c r="DM4" s="77"/>
      <c r="DN4" s="77"/>
      <c r="DO4" s="77"/>
      <c r="DP4" s="77"/>
      <c r="DQ4" s="77"/>
      <c r="DR4" s="77"/>
      <c r="DS4" s="77"/>
      <c r="DT4" s="77" t="s">
        <v>79</v>
      </c>
      <c r="DU4" s="77"/>
      <c r="DV4" s="77"/>
      <c r="DW4" s="77"/>
      <c r="DX4" s="77"/>
      <c r="DY4" s="77"/>
      <c r="DZ4" s="77"/>
      <c r="EA4" s="77"/>
      <c r="EB4" s="77"/>
      <c r="EC4" s="77"/>
      <c r="ED4" s="77"/>
      <c r="EE4" s="77" t="s">
        <v>80</v>
      </c>
      <c r="EF4" s="77"/>
      <c r="EG4" s="77"/>
      <c r="EH4" s="77"/>
      <c r="EI4" s="77"/>
      <c r="EJ4" s="77"/>
      <c r="EK4" s="77"/>
      <c r="EL4" s="77"/>
      <c r="EM4" s="77"/>
      <c r="EN4" s="77"/>
      <c r="EO4" s="77"/>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52108</v>
      </c>
      <c r="D6" s="33">
        <f t="shared" si="3"/>
        <v>47</v>
      </c>
      <c r="E6" s="33">
        <f t="shared" si="3"/>
        <v>18</v>
      </c>
      <c r="F6" s="33">
        <f t="shared" si="3"/>
        <v>0</v>
      </c>
      <c r="G6" s="33">
        <f t="shared" si="3"/>
        <v>0</v>
      </c>
      <c r="H6" s="33" t="str">
        <f t="shared" si="3"/>
        <v>秋田県　由利本荘市</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0.56999999999999995</v>
      </c>
      <c r="Q6" s="34">
        <f t="shared" si="3"/>
        <v>100</v>
      </c>
      <c r="R6" s="34">
        <f t="shared" si="3"/>
        <v>3284</v>
      </c>
      <c r="S6" s="34">
        <f t="shared" si="3"/>
        <v>79657</v>
      </c>
      <c r="T6" s="34">
        <f t="shared" si="3"/>
        <v>1209.5899999999999</v>
      </c>
      <c r="U6" s="34">
        <f t="shared" si="3"/>
        <v>65.849999999999994</v>
      </c>
      <c r="V6" s="34">
        <f t="shared" si="3"/>
        <v>452</v>
      </c>
      <c r="W6" s="34">
        <f t="shared" si="3"/>
        <v>0.01</v>
      </c>
      <c r="X6" s="34">
        <f t="shared" si="3"/>
        <v>45200</v>
      </c>
      <c r="Y6" s="35">
        <f>IF(Y7="",NA(),Y7)</f>
        <v>76.61</v>
      </c>
      <c r="Z6" s="35">
        <f t="shared" ref="Z6:AH6" si="4">IF(Z7="",NA(),Z7)</f>
        <v>82.75</v>
      </c>
      <c r="AA6" s="35">
        <f t="shared" si="4"/>
        <v>79.180000000000007</v>
      </c>
      <c r="AB6" s="35">
        <f t="shared" si="4"/>
        <v>80.25</v>
      </c>
      <c r="AC6" s="35">
        <f t="shared" si="4"/>
        <v>79.25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524.51</v>
      </c>
      <c r="BG6" s="35">
        <f t="shared" ref="BG6:BO6" si="7">IF(BG7="",NA(),BG7)</f>
        <v>711.59</v>
      </c>
      <c r="BH6" s="35">
        <f t="shared" si="7"/>
        <v>554.65</v>
      </c>
      <c r="BI6" s="35">
        <f t="shared" si="7"/>
        <v>392.31</v>
      </c>
      <c r="BJ6" s="35">
        <f t="shared" si="7"/>
        <v>216.74</v>
      </c>
      <c r="BK6" s="35">
        <f t="shared" si="7"/>
        <v>430.64</v>
      </c>
      <c r="BL6" s="35">
        <f t="shared" si="7"/>
        <v>446.63</v>
      </c>
      <c r="BM6" s="35">
        <f t="shared" si="7"/>
        <v>416.91</v>
      </c>
      <c r="BN6" s="35">
        <f t="shared" si="7"/>
        <v>392.19</v>
      </c>
      <c r="BO6" s="35">
        <f t="shared" si="7"/>
        <v>413.5</v>
      </c>
      <c r="BP6" s="34" t="str">
        <f>IF(BP7="","",IF(BP7="-","【-】","【"&amp;SUBSTITUTE(TEXT(BP7,"#,##0.00"),"-","△")&amp;"】"))</f>
        <v>【346.13】</v>
      </c>
      <c r="BQ6" s="35">
        <f>IF(BQ7="",NA(),BQ7)</f>
        <v>58.08</v>
      </c>
      <c r="BR6" s="35">
        <f t="shared" ref="BR6:BZ6" si="8">IF(BR7="",NA(),BR7)</f>
        <v>41.9</v>
      </c>
      <c r="BS6" s="35">
        <f t="shared" si="8"/>
        <v>63.93</v>
      </c>
      <c r="BT6" s="35">
        <f t="shared" si="8"/>
        <v>64.87</v>
      </c>
      <c r="BU6" s="35">
        <f t="shared" si="8"/>
        <v>63.32</v>
      </c>
      <c r="BV6" s="35">
        <f t="shared" si="8"/>
        <v>58.78</v>
      </c>
      <c r="BW6" s="35">
        <f t="shared" si="8"/>
        <v>58.53</v>
      </c>
      <c r="BX6" s="35">
        <f t="shared" si="8"/>
        <v>57.93</v>
      </c>
      <c r="BY6" s="35">
        <f t="shared" si="8"/>
        <v>57.03</v>
      </c>
      <c r="BZ6" s="35">
        <f t="shared" si="8"/>
        <v>55.84</v>
      </c>
      <c r="CA6" s="34" t="str">
        <f>IF(CA7="","",IF(CA7="-","【-】","【"&amp;SUBSTITUTE(TEXT(CA7,"#,##0.00"),"-","△")&amp;"】"))</f>
        <v>【59.83】</v>
      </c>
      <c r="CB6" s="35">
        <f>IF(CB7="",NA(),CB7)</f>
        <v>264.11</v>
      </c>
      <c r="CC6" s="35">
        <f t="shared" ref="CC6:CK6" si="9">IF(CC7="",NA(),CC7)</f>
        <v>391</v>
      </c>
      <c r="CD6" s="35">
        <f t="shared" si="9"/>
        <v>265</v>
      </c>
      <c r="CE6" s="35">
        <f t="shared" si="9"/>
        <v>263.04000000000002</v>
      </c>
      <c r="CF6" s="35">
        <f t="shared" si="9"/>
        <v>268.69</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100</v>
      </c>
      <c r="CN6" s="35">
        <f t="shared" ref="CN6:CV6" si="10">IF(CN7="",NA(),CN7)</f>
        <v>98.84</v>
      </c>
      <c r="CO6" s="35">
        <f t="shared" si="10"/>
        <v>98.84</v>
      </c>
      <c r="CP6" s="35">
        <f t="shared" si="10"/>
        <v>101.16</v>
      </c>
      <c r="CQ6" s="35">
        <f t="shared" si="10"/>
        <v>53.33</v>
      </c>
      <c r="CR6" s="35">
        <f t="shared" si="10"/>
        <v>61.93</v>
      </c>
      <c r="CS6" s="35">
        <f t="shared" si="10"/>
        <v>58.06</v>
      </c>
      <c r="CT6" s="35">
        <f t="shared" si="10"/>
        <v>59.08</v>
      </c>
      <c r="CU6" s="35">
        <f t="shared" si="10"/>
        <v>58.25</v>
      </c>
      <c r="CV6" s="35">
        <f t="shared" si="10"/>
        <v>61.55</v>
      </c>
      <c r="CW6" s="34" t="str">
        <f>IF(CW7="","",IF(CW7="-","【-】","【"&amp;SUBSTITUTE(TEXT(CW7,"#,##0.00"),"-","△")&amp;"】"))</f>
        <v>【61.71】</v>
      </c>
      <c r="CX6" s="35">
        <f>IF(CX7="",NA(),CX7)</f>
        <v>100</v>
      </c>
      <c r="CY6" s="35">
        <f t="shared" ref="CY6:DG6" si="11">IF(CY7="",NA(),CY7)</f>
        <v>100</v>
      </c>
      <c r="CZ6" s="35">
        <f t="shared" si="11"/>
        <v>100</v>
      </c>
      <c r="DA6" s="35">
        <f t="shared" si="11"/>
        <v>100</v>
      </c>
      <c r="DB6" s="35">
        <f t="shared" si="11"/>
        <v>100</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52108</v>
      </c>
      <c r="D7" s="37">
        <v>47</v>
      </c>
      <c r="E7" s="37">
        <v>18</v>
      </c>
      <c r="F7" s="37">
        <v>0</v>
      </c>
      <c r="G7" s="37">
        <v>0</v>
      </c>
      <c r="H7" s="37" t="s">
        <v>110</v>
      </c>
      <c r="I7" s="37" t="s">
        <v>111</v>
      </c>
      <c r="J7" s="37" t="s">
        <v>112</v>
      </c>
      <c r="K7" s="37" t="s">
        <v>113</v>
      </c>
      <c r="L7" s="37" t="s">
        <v>114</v>
      </c>
      <c r="M7" s="37"/>
      <c r="N7" s="38" t="s">
        <v>115</v>
      </c>
      <c r="O7" s="38" t="s">
        <v>116</v>
      </c>
      <c r="P7" s="38">
        <v>0.56999999999999995</v>
      </c>
      <c r="Q7" s="38">
        <v>100</v>
      </c>
      <c r="R7" s="38">
        <v>3284</v>
      </c>
      <c r="S7" s="38">
        <v>79657</v>
      </c>
      <c r="T7" s="38">
        <v>1209.5899999999999</v>
      </c>
      <c r="U7" s="38">
        <v>65.849999999999994</v>
      </c>
      <c r="V7" s="38">
        <v>452</v>
      </c>
      <c r="W7" s="38">
        <v>0.01</v>
      </c>
      <c r="X7" s="38">
        <v>45200</v>
      </c>
      <c r="Y7" s="38">
        <v>76.61</v>
      </c>
      <c r="Z7" s="38">
        <v>82.75</v>
      </c>
      <c r="AA7" s="38">
        <v>79.180000000000007</v>
      </c>
      <c r="AB7" s="38">
        <v>80.25</v>
      </c>
      <c r="AC7" s="38">
        <v>79.25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524.51</v>
      </c>
      <c r="BG7" s="38">
        <v>711.59</v>
      </c>
      <c r="BH7" s="38">
        <v>554.65</v>
      </c>
      <c r="BI7" s="38">
        <v>392.31</v>
      </c>
      <c r="BJ7" s="38">
        <v>216.74</v>
      </c>
      <c r="BK7" s="38">
        <v>430.64</v>
      </c>
      <c r="BL7" s="38">
        <v>446.63</v>
      </c>
      <c r="BM7" s="38">
        <v>416.91</v>
      </c>
      <c r="BN7" s="38">
        <v>392.19</v>
      </c>
      <c r="BO7" s="38">
        <v>413.5</v>
      </c>
      <c r="BP7" s="38">
        <v>346.13</v>
      </c>
      <c r="BQ7" s="38">
        <v>58.08</v>
      </c>
      <c r="BR7" s="38">
        <v>41.9</v>
      </c>
      <c r="BS7" s="38">
        <v>63.93</v>
      </c>
      <c r="BT7" s="38">
        <v>64.87</v>
      </c>
      <c r="BU7" s="38">
        <v>63.32</v>
      </c>
      <c r="BV7" s="38">
        <v>58.78</v>
      </c>
      <c r="BW7" s="38">
        <v>58.53</v>
      </c>
      <c r="BX7" s="38">
        <v>57.93</v>
      </c>
      <c r="BY7" s="38">
        <v>57.03</v>
      </c>
      <c r="BZ7" s="38">
        <v>55.84</v>
      </c>
      <c r="CA7" s="38">
        <v>59.83</v>
      </c>
      <c r="CB7" s="38">
        <v>264.11</v>
      </c>
      <c r="CC7" s="38">
        <v>391</v>
      </c>
      <c r="CD7" s="38">
        <v>265</v>
      </c>
      <c r="CE7" s="38">
        <v>263.04000000000002</v>
      </c>
      <c r="CF7" s="38">
        <v>268.69</v>
      </c>
      <c r="CG7" s="38">
        <v>257.02999999999997</v>
      </c>
      <c r="CH7" s="38">
        <v>266.57</v>
      </c>
      <c r="CI7" s="38">
        <v>276.93</v>
      </c>
      <c r="CJ7" s="38">
        <v>283.73</v>
      </c>
      <c r="CK7" s="38">
        <v>287.57</v>
      </c>
      <c r="CL7" s="38">
        <v>268.69</v>
      </c>
      <c r="CM7" s="38">
        <v>100</v>
      </c>
      <c r="CN7" s="38">
        <v>98.84</v>
      </c>
      <c r="CO7" s="38">
        <v>98.84</v>
      </c>
      <c r="CP7" s="38">
        <v>101.16</v>
      </c>
      <c r="CQ7" s="38">
        <v>53.33</v>
      </c>
      <c r="CR7" s="38">
        <v>61.93</v>
      </c>
      <c r="CS7" s="38">
        <v>58.06</v>
      </c>
      <c r="CT7" s="38">
        <v>59.08</v>
      </c>
      <c r="CU7" s="38">
        <v>58.25</v>
      </c>
      <c r="CV7" s="38">
        <v>61.55</v>
      </c>
      <c r="CW7" s="38">
        <v>61.71</v>
      </c>
      <c r="CX7" s="38">
        <v>100</v>
      </c>
      <c r="CY7" s="38">
        <v>100</v>
      </c>
      <c r="CZ7" s="38">
        <v>100</v>
      </c>
      <c r="DA7" s="38">
        <v>100</v>
      </c>
      <c r="DB7" s="38">
        <v>100</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2018-02-05T01:04:46Z</cp:lastPrinted>
  <dcterms:created xsi:type="dcterms:W3CDTF">2017-12-25T02:39:21Z</dcterms:created>
  <dcterms:modified xsi:type="dcterms:W3CDTF">2018-02-08T07:30:32Z</dcterms:modified>
  <cp:category/>
</cp:coreProperties>
</file>