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<sst xmlns="http://schemas.openxmlformats.org/spreadsheetml/2006/main" count="240" uniqueCount="126">
  <si>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</si>
  <si>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</si>
  <si>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</si>
  <si>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</si>
  <si>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</si>
  <si>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</si>
  <si>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</si>
  <si>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</si>
  <si>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</si>
  <si>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</si>
  <si>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</si>
  <si>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</si>
  <si>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</si>
  <si>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</si>
  <si>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</si>
  <si>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</si>
  <si>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</si>
  <si>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</si>
  <si>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</si>
  <si>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</si>
  <si>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</si>
  <si>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</si>
  <si>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</si>
  <si>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</si>
  <si>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</si>
  <si>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</si>
  <si>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</si>
  <si>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</si>
  <si>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</si>
  <si>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</si>
  <si>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</si>
  <si>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</si>
  <si>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</si>
  <si>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</si>
  <si>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</si>
  <si>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</si>
  <si>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</si>
  <si>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</si>
  <si>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</si>
  <si>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</si>
  <si>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</si>
  <si>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</si>
  <si>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</si>
  <si>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</si>
  <si>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</si>
  <si>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</si>
  <si>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</si>
  <si>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</si>
  <si>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</si>
  <si>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</si>
  <si>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</si>
  <si>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</si>
  <si>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</si>
  <si>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</si>
  <si>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</si>
  <si>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</si>
  <si>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</si>
  <si>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</si>
  <si>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</si>
  <si>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</si>
  <si>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</si>
  <si>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</si>
  <si>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</si>
  <si>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</si>
  <si>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</si>
  <si>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</si>
  <si>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</si>
  <si>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</si>
  <si>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</si>
  <si>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</si>
  <si>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</si>
  <si>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</si>
  <si>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</si>
  <si>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</si>
  <si>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</si>
  <si>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</si>
  <si>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</si>
  <si>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</si>
  <si>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</si>
  <si>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</si>
  <si>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</si>
  <si>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</si>
  <si>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</si>
  <si>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</si>
  <si>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</si>
  <si>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</si>
  <si>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</si>
  <si>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</si>
  <si>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</si>
  <si>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</si>
  <si>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</si>
  <si>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</si>
  <si>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</si>
  <si>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</si>
  <si>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</si>
  <si>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</si>
  <si>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</si>
  <si>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</si>
  <si>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</si>
  <si>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</si>
  <si>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</si>
  <si>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</si>
  <si>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</si>
  <si>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</si>
  <si>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</si>
  <si>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</si>
  <si>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</si>
  <si>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</si>
  <si>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</si>
  <si>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</si>
  <si>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</si>
  <si>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</si>
  <si>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</si>
  <si>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</si>
  <si>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</si>
  <si>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</si>
  <si>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</si>
  <si>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</si>
  <si>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</si>
  <si>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</si>
  <si>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</si>
  <si>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</si>
  <si>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前年度比較すると改善しているものの、１００％未満であることから単年度収支が赤字である。地方債償還金が減少しているものの高水準であり大幅な改善が見込めない。より一層の経費削減、収入確保に努める必要がある。
④は類似団体平均値と比べて低くなっており、当分機能強化等の事業は予定がないため今後は大幅な増加にならない見込みである。
⑤⑥は類似団体平均値と比べて優位となっているが、今後も処理施設の統廃合等による維持管理費の削減や接続率の向上による有収水量を増加させる取組など経営改善を図る必要がある。
⑦⑧は類似団体平均値と比べて高くなっているが、引き続き水洗化率向上に努め利用率の増加に努める。
⑧は類似団体平均値と比べて変わらないが、今後も引き続き排水設備工事に対する補助金交付や広報掲載、戸別訪問による普及活動を行い水洗化率向上に努める。</t>
    <rPh sb="117" eb="118">
      <t>ヒク</t>
    </rPh>
    <rPh sb="125" eb="127">
      <t>トウブン</t>
    </rPh>
    <rPh sb="127" eb="129">
      <t>キノウ</t>
    </rPh>
    <rPh sb="129" eb="131">
      <t>キョウカ</t>
    </rPh>
    <rPh sb="131" eb="132">
      <t>トウ</t>
    </rPh>
    <rPh sb="133" eb="135">
      <t>ジギョウ</t>
    </rPh>
    <rPh sb="136" eb="138">
      <t>ヨテイ</t>
    </rPh>
    <rPh sb="179" eb="181">
      <t>ユウイ</t>
    </rPh>
    <rPh sb="274" eb="275">
      <t>ヒ</t>
    </rPh>
    <rPh sb="276" eb="277">
      <t>ツヅ</t>
    </rPh>
    <rPh sb="278" eb="281">
      <t>スイセンカ</t>
    </rPh>
    <rPh sb="281" eb="282">
      <t>リツ</t>
    </rPh>
    <rPh sb="282" eb="284">
      <t>コウジョウ</t>
    </rPh>
    <rPh sb="285" eb="286">
      <t>ツト</t>
    </rPh>
    <rPh sb="287" eb="290">
      <t>リヨウリツ</t>
    </rPh>
    <rPh sb="291" eb="293">
      <t>ゾウカ</t>
    </rPh>
    <rPh sb="294" eb="295">
      <t>ツト</t>
    </rPh>
    <rPh sb="313" eb="314">
      <t>カ</t>
    </rPh>
    <phoneticPr fontId="7"/>
  </si>
  <si>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7"/>
  </si>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</sst>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2885624"/>
        <c:axId val="4728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472885624"/>
        <c:axId val="472885232"/>
      </c:lineChart>
      <c:dateAx>
        <c:axId val="472885624"/>
        <c:scaling>
          <c:orientation val="minMax"/>
        </c:scaling>
        <c:delete val="1"/>
        <c:axPos val="b"/>
        <c:numFmt formatCode="ge" sourceLinked="1"/>
        <c:majorTickMark val="none"/>
        <c:minorTickMark val="none"/>
        <c:tickLblPos val="none"/>
        <c:crossAx val="472885232"/>
        <c:crosses val="autoZero"/>
        <c:auto val="1"/>
        <c:lblOffset val="100"/>
        <c:baseTimeUnit val="years"/>
      </c:dateAx>
      <c:valAx>
        <c:axId val="4728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8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45.98</c:v>
                </c:pt>
                <c:pt idx="1">
                  <c:v>45.98</c:v>
                </c:pt>
                <c:pt idx="2">
                  <c:v>51.9</c:v>
                </c:pt>
                <c:pt idx="3">
                  <c:v>59.38</c:v>
                </c:pt>
                <c:pt idx="4">
                  <c:v>48.94</c:v>
                </c:pt>
              </c:numCache>
            </c:numRef>
          </c:val>
        </c:ser>
        <c:dLbls>
          <c:showLegendKey val="0"/>
          <c:showVal val="0"/>
          <c:showCatName val="0"/>
          <c:showSerName val="0"/>
          <c:showPercent val="0"/>
          <c:showBubbleSize val="0"/>
        </c:dLbls>
        <c:gapWidth val="150"/>
        <c:axId val="468847200"/>
        <c:axId val="46884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468847200"/>
        <c:axId val="468847592"/>
      </c:lineChart>
      <c:dateAx>
        <c:axId val="468847200"/>
        <c:scaling>
          <c:orientation val="minMax"/>
        </c:scaling>
        <c:delete val="1"/>
        <c:axPos val="b"/>
        <c:numFmt formatCode="ge" sourceLinked="1"/>
        <c:majorTickMark val="none"/>
        <c:minorTickMark val="none"/>
        <c:tickLblPos val="none"/>
        <c:crossAx val="468847592"/>
        <c:crosses val="autoZero"/>
        <c:auto val="1"/>
        <c:lblOffset val="100"/>
        <c:baseTimeUnit val="years"/>
      </c:dateAx>
      <c:valAx>
        <c:axId val="4688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8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79.16</c:v>
                </c:pt>
                <c:pt idx="1">
                  <c:v>80.89</c:v>
                </c:pt>
                <c:pt idx="2">
                  <c:v>82.53</c:v>
                </c:pt>
                <c:pt idx="3">
                  <c:v>84.09</c:v>
                </c:pt>
                <c:pt idx="4">
                  <c:v>86.57</c:v>
                </c:pt>
              </c:numCache>
            </c:numRef>
          </c:val>
        </c:ser>
        <c:dLbls>
          <c:showLegendKey val="0"/>
          <c:showVal val="0"/>
          <c:showCatName val="0"/>
          <c:showSerName val="0"/>
          <c:showPercent val="0"/>
          <c:showBubbleSize val="0"/>
        </c:dLbls>
        <c:gapWidth val="150"/>
        <c:axId val="141105272"/>
        <c:axId val="141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41105272"/>
        <c:axId val="141105664"/>
      </c:lineChart>
      <c:dateAx>
        <c:axId val="141105272"/>
        <c:scaling>
          <c:orientation val="minMax"/>
        </c:scaling>
        <c:delete val="1"/>
        <c:axPos val="b"/>
        <c:numFmt formatCode="ge" sourceLinked="1"/>
        <c:majorTickMark val="none"/>
        <c:minorTickMark val="none"/>
        <c:tickLblPos val="none"/>
        <c:crossAx val="141105664"/>
        <c:crosses val="autoZero"/>
        <c:auto val="1"/>
        <c:lblOffset val="100"/>
        <c:baseTimeUnit val="years"/>
      </c:dateAx>
      <c:valAx>
        <c:axId val="141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0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78.569999999999993</c:v>
                </c:pt>
                <c:pt idx="1">
                  <c:v>74.25</c:v>
                </c:pt>
                <c:pt idx="2">
                  <c:v>73.94</c:v>
                </c:pt>
                <c:pt idx="3">
                  <c:v>63.93</c:v>
                </c:pt>
                <c:pt idx="4">
                  <c:v>72.63</c:v>
                </c:pt>
              </c:numCache>
            </c:numRef>
          </c:val>
        </c:ser>
        <c:dLbls>
          <c:showLegendKey val="0"/>
          <c:showVal val="0"/>
          <c:showCatName val="0"/>
          <c:showSerName val="0"/>
          <c:showPercent val="0"/>
          <c:showBubbleSize val="0"/>
        </c:dLbls>
        <c:gapWidth val="150"/>
        <c:axId val="614944944"/>
        <c:axId val="6149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944944"/>
        <c:axId val="614944552"/>
      </c:lineChart>
      <c:dateAx>
        <c:axId val="614944944"/>
        <c:scaling>
          <c:orientation val="minMax"/>
        </c:scaling>
        <c:delete val="1"/>
        <c:axPos val="b"/>
        <c:numFmt formatCode="ge" sourceLinked="1"/>
        <c:majorTickMark val="none"/>
        <c:minorTickMark val="none"/>
        <c:tickLblPos val="none"/>
        <c:crossAx val="614944552"/>
        <c:crosses val="autoZero"/>
        <c:auto val="1"/>
        <c:lblOffset val="100"/>
        <c:baseTimeUnit val="years"/>
      </c:dateAx>
      <c:valAx>
        <c:axId val="61494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856456"/>
        <c:axId val="7485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856456"/>
        <c:axId val="74856848"/>
      </c:lineChart>
      <c:dateAx>
        <c:axId val="74856456"/>
        <c:scaling>
          <c:orientation val="minMax"/>
        </c:scaling>
        <c:delete val="1"/>
        <c:axPos val="b"/>
        <c:numFmt formatCode="ge" sourceLinked="1"/>
        <c:majorTickMark val="none"/>
        <c:minorTickMark val="none"/>
        <c:tickLblPos val="none"/>
        <c:crossAx val="74856848"/>
        <c:crosses val="autoZero"/>
        <c:auto val="1"/>
        <c:lblOffset val="100"/>
        <c:baseTimeUnit val="years"/>
      </c:dateAx>
      <c:valAx>
        <c:axId val="7485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858024"/>
        <c:axId val="61805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858024"/>
        <c:axId val="618050960"/>
      </c:lineChart>
      <c:dateAx>
        <c:axId val="74858024"/>
        <c:scaling>
          <c:orientation val="minMax"/>
        </c:scaling>
        <c:delete val="1"/>
        <c:axPos val="b"/>
        <c:numFmt formatCode="ge" sourceLinked="1"/>
        <c:majorTickMark val="none"/>
        <c:minorTickMark val="none"/>
        <c:tickLblPos val="none"/>
        <c:crossAx val="618050960"/>
        <c:crosses val="autoZero"/>
        <c:auto val="1"/>
        <c:lblOffset val="100"/>
        <c:baseTimeUnit val="years"/>
      </c:dateAx>
      <c:valAx>
        <c:axId val="61805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5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8052136"/>
        <c:axId val="61805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8052136"/>
        <c:axId val="618052528"/>
      </c:lineChart>
      <c:dateAx>
        <c:axId val="618052136"/>
        <c:scaling>
          <c:orientation val="minMax"/>
        </c:scaling>
        <c:delete val="1"/>
        <c:axPos val="b"/>
        <c:numFmt formatCode="ge" sourceLinked="1"/>
        <c:majorTickMark val="none"/>
        <c:minorTickMark val="none"/>
        <c:tickLblPos val="none"/>
        <c:crossAx val="618052528"/>
        <c:crosses val="autoZero"/>
        <c:auto val="1"/>
        <c:lblOffset val="100"/>
        <c:baseTimeUnit val="years"/>
      </c:dateAx>
      <c:valAx>
        <c:axId val="61805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05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622584"/>
        <c:axId val="2506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622584"/>
        <c:axId val="250622976"/>
      </c:lineChart>
      <c:dateAx>
        <c:axId val="250622584"/>
        <c:scaling>
          <c:orientation val="minMax"/>
        </c:scaling>
        <c:delete val="1"/>
        <c:axPos val="b"/>
        <c:numFmt formatCode="ge" sourceLinked="1"/>
        <c:majorTickMark val="none"/>
        <c:minorTickMark val="none"/>
        <c:tickLblPos val="none"/>
        <c:crossAx val="250622976"/>
        <c:crosses val="autoZero"/>
        <c:auto val="1"/>
        <c:lblOffset val="100"/>
        <c:baseTimeUnit val="years"/>
      </c:dateAx>
      <c:valAx>
        <c:axId val="2506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630.01</c:v>
                </c:pt>
                <c:pt idx="1">
                  <c:v>861.76</c:v>
                </c:pt>
                <c:pt idx="2">
                  <c:v>688.21</c:v>
                </c:pt>
                <c:pt idx="3">
                  <c:v>504.34</c:v>
                </c:pt>
                <c:pt idx="4">
                  <c:v>291.52</c:v>
                </c:pt>
              </c:numCache>
            </c:numRef>
          </c:val>
        </c:ser>
        <c:dLbls>
          <c:showLegendKey val="0"/>
          <c:showVal val="0"/>
          <c:showCatName val="0"/>
          <c:showSerName val="0"/>
          <c:showPercent val="0"/>
          <c:showBubbleSize val="0"/>
        </c:dLbls>
        <c:gapWidth val="150"/>
        <c:axId val="482584248"/>
        <c:axId val="4825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482584248"/>
        <c:axId val="482584640"/>
      </c:lineChart>
      <c:dateAx>
        <c:axId val="482584248"/>
        <c:scaling>
          <c:orientation val="minMax"/>
        </c:scaling>
        <c:delete val="1"/>
        <c:axPos val="b"/>
        <c:numFmt formatCode="ge" sourceLinked="1"/>
        <c:majorTickMark val="none"/>
        <c:minorTickMark val="none"/>
        <c:tickLblPos val="none"/>
        <c:crossAx val="482584640"/>
        <c:crosses val="autoZero"/>
        <c:auto val="1"/>
        <c:lblOffset val="100"/>
        <c:baseTimeUnit val="years"/>
      </c:dateAx>
      <c:valAx>
        <c:axId val="4825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58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77.739999999999995</c:v>
                </c:pt>
                <c:pt idx="1">
                  <c:v>76.56</c:v>
                </c:pt>
                <c:pt idx="2">
                  <c:v>76.040000000000006</c:v>
                </c:pt>
                <c:pt idx="3">
                  <c:v>77.459999999999994</c:v>
                </c:pt>
                <c:pt idx="4">
                  <c:v>76.53</c:v>
                </c:pt>
              </c:numCache>
            </c:numRef>
          </c:val>
        </c:ser>
        <c:dLbls>
          <c:showLegendKey val="0"/>
          <c:showVal val="0"/>
          <c:showCatName val="0"/>
          <c:showSerName val="0"/>
          <c:showPercent val="0"/>
          <c:showBubbleSize val="0"/>
        </c:dLbls>
        <c:gapWidth val="150"/>
        <c:axId val="250622192"/>
        <c:axId val="24964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250622192"/>
        <c:axId val="249644080"/>
      </c:lineChart>
      <c:dateAx>
        <c:axId val="250622192"/>
        <c:scaling>
          <c:orientation val="minMax"/>
        </c:scaling>
        <c:delete val="1"/>
        <c:axPos val="b"/>
        <c:numFmt formatCode="ge" sourceLinked="1"/>
        <c:majorTickMark val="none"/>
        <c:minorTickMark val="none"/>
        <c:tickLblPos val="none"/>
        <c:crossAx val="249644080"/>
        <c:crosses val="autoZero"/>
        <c:auto val="1"/>
        <c:lblOffset val="100"/>
        <c:baseTimeUnit val="years"/>
      </c:dateAx>
      <c:valAx>
        <c:axId val="2496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62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203.69</c:v>
                </c:pt>
                <c:pt idx="1">
                  <c:v>218.94</c:v>
                </c:pt>
                <c:pt idx="2">
                  <c:v>226.47</c:v>
                </c:pt>
                <c:pt idx="3">
                  <c:v>222.89</c:v>
                </c:pt>
                <c:pt idx="4">
                  <c:v>227.26</c:v>
                </c:pt>
              </c:numCache>
            </c:numRef>
          </c:val>
        </c:ser>
        <c:dLbls>
          <c:showLegendKey val="0"/>
          <c:showVal val="0"/>
          <c:showCatName val="0"/>
          <c:showSerName val="0"/>
          <c:showPercent val="0"/>
          <c:showBubbleSize val="0"/>
        </c:dLbls>
        <c:gapWidth val="150"/>
        <c:axId val="249645256"/>
        <c:axId val="46884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249645256"/>
        <c:axId val="468846024"/>
      </c:lineChart>
      <c:dateAx>
        <c:axId val="249645256"/>
        <c:scaling>
          <c:orientation val="minMax"/>
        </c:scaling>
        <c:delete val="1"/>
        <c:axPos val="b"/>
        <c:numFmt formatCode="ge" sourceLinked="1"/>
        <c:majorTickMark val="none"/>
        <c:minorTickMark val="none"/>
        <c:tickLblPos val="none"/>
        <c:crossAx val="468846024"/>
        <c:crosses val="autoZero"/>
        <c:auto val="1"/>
        <c:lblOffset val="100"/>
        <c:baseTimeUnit val="years"/>
      </c:dateAx>
      <c:valAx>
        <c:axId val="46884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125</v>
      </c>
      <c r="AE8" s="73"/>
      <c r="AF8" s="73"/>
      <c r="AG8" s="73"/>
      <c r="AH8" s="73"/>
      <c r="AI8" s="73"/>
      <c r="AJ8" s="73"/>
      <c r="AK8" s="4"/>
      <c r="AL8" s="67">
        <f>データ!S6</f>
        <v>79657</v>
      </c>
      <c r="AM8" s="67"/>
      <c r="AN8" s="67"/>
      <c r="AO8" s="67"/>
      <c r="AP8" s="67"/>
      <c r="AQ8" s="67"/>
      <c r="AR8" s="67"/>
      <c r="AS8" s="67"/>
      <c r="AT8" s="66">
        <f>データ!T6</f>
        <v>1209.5899999999999</v>
      </c>
      <c r="AU8" s="66"/>
      <c r="AV8" s="66"/>
      <c r="AW8" s="66"/>
      <c r="AX8" s="66"/>
      <c r="AY8" s="66"/>
      <c r="AZ8" s="66"/>
      <c r="BA8" s="66"/>
      <c r="BB8" s="66">
        <f>データ!U6</f>
        <v>65.849999999999994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1.76</v>
      </c>
      <c r="Q10" s="66"/>
      <c r="R10" s="66"/>
      <c r="S10" s="66"/>
      <c r="T10" s="66"/>
      <c r="U10" s="66"/>
      <c r="V10" s="66"/>
      <c r="W10" s="66">
        <f>データ!Q6</f>
        <v>100</v>
      </c>
      <c r="X10" s="66"/>
      <c r="Y10" s="66"/>
      <c r="Z10" s="66"/>
      <c r="AA10" s="66"/>
      <c r="AB10" s="66"/>
      <c r="AC10" s="66"/>
      <c r="AD10" s="67">
        <f>データ!R6</f>
        <v>3284</v>
      </c>
      <c r="AE10" s="67"/>
      <c r="AF10" s="67"/>
      <c r="AG10" s="67"/>
      <c r="AH10" s="67"/>
      <c r="AI10" s="67"/>
      <c r="AJ10" s="67"/>
      <c r="AK10" s="2"/>
      <c r="AL10" s="67">
        <f>データ!V6</f>
        <v>1392</v>
      </c>
      <c r="AM10" s="67"/>
      <c r="AN10" s="67"/>
      <c r="AO10" s="67"/>
      <c r="AP10" s="67"/>
      <c r="AQ10" s="67"/>
      <c r="AR10" s="67"/>
      <c r="AS10" s="67"/>
      <c r="AT10" s="66">
        <f>データ!W6</f>
        <v>0.67</v>
      </c>
      <c r="AU10" s="66"/>
      <c r="AV10" s="66"/>
      <c r="AW10" s="66"/>
      <c r="AX10" s="66"/>
      <c r="AY10" s="66"/>
      <c r="AZ10" s="66"/>
      <c r="BA10" s="66"/>
      <c r="BB10" s="66">
        <f>データ!X6</f>
        <v>2077.61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52108</v>
      </c>
      <c r="D6" s="33">
        <f t="shared" si="3"/>
        <v>47</v>
      </c>
      <c r="E6" s="33">
        <f t="shared" si="3"/>
        <v>17</v>
      </c>
      <c r="F6" s="33">
        <f t="shared" si="3"/>
        <v>6</v>
      </c>
      <c r="G6" s="33">
        <f t="shared" si="3"/>
        <v>0</v>
      </c>
      <c r="H6" s="33" t="str">
        <f t="shared" si="3"/>
        <v>秋田県　由利本荘市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1.76</v>
      </c>
      <c r="Q6" s="34">
        <f t="shared" si="3"/>
        <v>100</v>
      </c>
      <c r="R6" s="34">
        <f t="shared" si="3"/>
        <v>3284</v>
      </c>
      <c r="S6" s="34">
        <f t="shared" si="3"/>
        <v>79657</v>
      </c>
      <c r="T6" s="34">
        <f t="shared" si="3"/>
        <v>1209.5899999999999</v>
      </c>
      <c r="U6" s="34">
        <f t="shared" si="3"/>
        <v>65.849999999999994</v>
      </c>
      <c r="V6" s="34">
        <f t="shared" si="3"/>
        <v>1392</v>
      </c>
      <c r="W6" s="34">
        <f t="shared" si="3"/>
        <v>0.67</v>
      </c>
      <c r="X6" s="34">
        <f t="shared" si="3"/>
        <v>2077.61</v>
      </c>
      <c r="Y6" s="35">
        <f>IF(Y7="",NA(),Y7)</f>
        <v>78.569999999999993</v>
      </c>
      <c r="Z6" s="35">
        <f t="shared" ref="Z6:AH6" si="4">IF(Z7="",NA(),Z7)</f>
        <v>74.25</v>
      </c>
      <c r="AA6" s="35">
        <f t="shared" si="4"/>
        <v>73.94</v>
      </c>
      <c r="AB6" s="35">
        <f t="shared" si="4"/>
        <v>63.93</v>
      </c>
      <c r="AC6" s="35">
        <f t="shared" si="4"/>
        <v>72.63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630.01</v>
      </c>
      <c r="BG6" s="35">
        <f t="shared" ref="BG6:BO6" si="7">IF(BG7="",NA(),BG7)</f>
        <v>861.76</v>
      </c>
      <c r="BH6" s="35">
        <f t="shared" si="7"/>
        <v>688.21</v>
      </c>
      <c r="BI6" s="35">
        <f t="shared" si="7"/>
        <v>504.34</v>
      </c>
      <c r="BJ6" s="35">
        <f t="shared" si="7"/>
        <v>291.52</v>
      </c>
      <c r="BK6" s="35">
        <f t="shared" si="7"/>
        <v>827.19</v>
      </c>
      <c r="BL6" s="35">
        <f t="shared" si="7"/>
        <v>817.63</v>
      </c>
      <c r="BM6" s="35">
        <f t="shared" si="7"/>
        <v>830.5</v>
      </c>
      <c r="BN6" s="35">
        <f t="shared" si="7"/>
        <v>1029.24</v>
      </c>
      <c r="BO6" s="35">
        <f t="shared" si="7"/>
        <v>1063.93</v>
      </c>
      <c r="BP6" s="34" t="str">
        <f>IF(BP7="","",IF(BP7="-","【-】","【"&amp;SUBSTITUTE(TEXT(BP7,"#,##0.00"),"-","△")&amp;"】"))</f>
        <v>【985.48】</v>
      </c>
      <c r="BQ6" s="35">
        <f>IF(BQ7="",NA(),BQ7)</f>
        <v>77.739999999999995</v>
      </c>
      <c r="BR6" s="35">
        <f t="shared" ref="BR6:BZ6" si="8">IF(BR7="",NA(),BR7)</f>
        <v>76.56</v>
      </c>
      <c r="BS6" s="35">
        <f t="shared" si="8"/>
        <v>76.040000000000006</v>
      </c>
      <c r="BT6" s="35">
        <f t="shared" si="8"/>
        <v>77.459999999999994</v>
      </c>
      <c r="BU6" s="35">
        <f t="shared" si="8"/>
        <v>76.53</v>
      </c>
      <c r="BV6" s="35">
        <f t="shared" si="8"/>
        <v>45.01</v>
      </c>
      <c r="BW6" s="35">
        <f t="shared" si="8"/>
        <v>46.31</v>
      </c>
      <c r="BX6" s="35">
        <f t="shared" si="8"/>
        <v>43.66</v>
      </c>
      <c r="BY6" s="35">
        <f t="shared" si="8"/>
        <v>43.13</v>
      </c>
      <c r="BZ6" s="35">
        <f t="shared" si="8"/>
        <v>46.26</v>
      </c>
      <c r="CA6" s="34" t="str">
        <f>IF(CA7="","",IF(CA7="-","【-】","【"&amp;SUBSTITUTE(TEXT(CA7,"#,##0.00"),"-","△")&amp;"】"))</f>
        <v>【45.38】</v>
      </c>
      <c r="CB6" s="35">
        <f>IF(CB7="",NA(),CB7)</f>
        <v>203.69</v>
      </c>
      <c r="CC6" s="35">
        <f t="shared" ref="CC6:CK6" si="9">IF(CC7="",NA(),CC7)</f>
        <v>218.94</v>
      </c>
      <c r="CD6" s="35">
        <f t="shared" si="9"/>
        <v>226.47</v>
      </c>
      <c r="CE6" s="35">
        <f t="shared" si="9"/>
        <v>222.89</v>
      </c>
      <c r="CF6" s="35">
        <f t="shared" si="9"/>
        <v>227.26</v>
      </c>
      <c r="CG6" s="35">
        <f t="shared" si="9"/>
        <v>350.91</v>
      </c>
      <c r="CH6" s="35">
        <f t="shared" si="9"/>
        <v>349.08</v>
      </c>
      <c r="CI6" s="35">
        <f t="shared" si="9"/>
        <v>382.09</v>
      </c>
      <c r="CJ6" s="35">
        <f t="shared" si="9"/>
        <v>392.03</v>
      </c>
      <c r="CK6" s="35">
        <f t="shared" si="9"/>
        <v>376.4</v>
      </c>
      <c r="CL6" s="34" t="str">
        <f>IF(CL7="","",IF(CL7="-","【-】","【"&amp;SUBSTITUTE(TEXT(CL7,"#,##0.00"),"-","△")&amp;"】"))</f>
        <v>【377.04】</v>
      </c>
      <c r="CM6" s="35">
        <f>IF(CM7="",NA(),CM7)</f>
        <v>45.98</v>
      </c>
      <c r="CN6" s="35">
        <f t="shared" ref="CN6:CV6" si="10">IF(CN7="",NA(),CN7)</f>
        <v>45.98</v>
      </c>
      <c r="CO6" s="35">
        <f t="shared" si="10"/>
        <v>51.9</v>
      </c>
      <c r="CP6" s="35">
        <f t="shared" si="10"/>
        <v>59.38</v>
      </c>
      <c r="CQ6" s="35">
        <f t="shared" si="10"/>
        <v>48.94</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79.16</v>
      </c>
      <c r="CY6" s="35">
        <f t="shared" ref="CY6:DG6" si="11">IF(CY7="",NA(),CY7)</f>
        <v>80.89</v>
      </c>
      <c r="CZ6" s="35">
        <f t="shared" si="11"/>
        <v>82.53</v>
      </c>
      <c r="DA6" s="35">
        <f t="shared" si="11"/>
        <v>84.09</v>
      </c>
      <c r="DB6" s="35">
        <f t="shared" si="11"/>
        <v>86.57</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52108</v>
      </c>
      <c r="D7" s="37">
        <v>47</v>
      </c>
      <c r="E7" s="37">
        <v>17</v>
      </c>
      <c r="F7" s="37">
        <v>6</v>
      </c>
      <c r="G7" s="37">
        <v>0</v>
      </c>
      <c r="H7" s="37" t="s">
        <v>110</v>
      </c>
      <c r="I7" s="37" t="s">
        <v>111</v>
      </c>
      <c r="J7" s="37" t="s">
        <v>112</v>
      </c>
      <c r="K7" s="37" t="s">
        <v>113</v>
      </c>
      <c r="L7" s="37" t="s">
        <v>114</v>
      </c>
      <c r="M7" s="37"/>
      <c r="N7" s="38" t="s">
        <v>115</v>
      </c>
      <c r="O7" s="38" t="s">
        <v>116</v>
      </c>
      <c r="P7" s="38">
        <v>1.76</v>
      </c>
      <c r="Q7" s="38">
        <v>100</v>
      </c>
      <c r="R7" s="38">
        <v>3284</v>
      </c>
      <c r="S7" s="38">
        <v>79657</v>
      </c>
      <c r="T7" s="38">
        <v>1209.5899999999999</v>
      </c>
      <c r="U7" s="38">
        <v>65.849999999999994</v>
      </c>
      <c r="V7" s="38">
        <v>1392</v>
      </c>
      <c r="W7" s="38">
        <v>0.67</v>
      </c>
      <c r="X7" s="38">
        <v>2077.61</v>
      </c>
      <c r="Y7" s="38">
        <v>78.569999999999993</v>
      </c>
      <c r="Z7" s="38">
        <v>74.25</v>
      </c>
      <c r="AA7" s="38">
        <v>73.94</v>
      </c>
      <c r="AB7" s="38">
        <v>63.93</v>
      </c>
      <c r="AC7" s="38">
        <v>72.63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630.01</v>
      </c>
      <c r="BG7" s="38">
        <v>861.76</v>
      </c>
      <c r="BH7" s="38">
        <v>688.21</v>
      </c>
      <c r="BI7" s="38">
        <v>504.34</v>
      </c>
      <c r="BJ7" s="38">
        <v>291.52</v>
      </c>
      <c r="BK7" s="38">
        <v>827.19</v>
      </c>
      <c r="BL7" s="38">
        <v>817.63</v>
      </c>
      <c r="BM7" s="38">
        <v>830.5</v>
      </c>
      <c r="BN7" s="38">
        <v>1029.24</v>
      </c>
      <c r="BO7" s="38">
        <v>1063.93</v>
      </c>
      <c r="BP7" s="38">
        <v>985.48</v>
      </c>
      <c r="BQ7" s="38">
        <v>77.739999999999995</v>
      </c>
      <c r="BR7" s="38">
        <v>76.56</v>
      </c>
      <c r="BS7" s="38">
        <v>76.040000000000006</v>
      </c>
      <c r="BT7" s="38">
        <v>77.459999999999994</v>
      </c>
      <c r="BU7" s="38">
        <v>76.53</v>
      </c>
      <c r="BV7" s="38">
        <v>45.01</v>
      </c>
      <c r="BW7" s="38">
        <v>46.31</v>
      </c>
      <c r="BX7" s="38">
        <v>43.66</v>
      </c>
      <c r="BY7" s="38">
        <v>43.13</v>
      </c>
      <c r="BZ7" s="38">
        <v>46.26</v>
      </c>
      <c r="CA7" s="38">
        <v>45.38</v>
      </c>
      <c r="CB7" s="38">
        <v>203.69</v>
      </c>
      <c r="CC7" s="38">
        <v>218.94</v>
      </c>
      <c r="CD7" s="38">
        <v>226.47</v>
      </c>
      <c r="CE7" s="38">
        <v>222.89</v>
      </c>
      <c r="CF7" s="38">
        <v>227.26</v>
      </c>
      <c r="CG7" s="38">
        <v>350.91</v>
      </c>
      <c r="CH7" s="38">
        <v>349.08</v>
      </c>
      <c r="CI7" s="38">
        <v>382.09</v>
      </c>
      <c r="CJ7" s="38">
        <v>392.03</v>
      </c>
      <c r="CK7" s="38">
        <v>376.4</v>
      </c>
      <c r="CL7" s="38">
        <v>377.04</v>
      </c>
      <c r="CM7" s="38">
        <v>45.98</v>
      </c>
      <c r="CN7" s="38">
        <v>45.98</v>
      </c>
      <c r="CO7" s="38">
        <v>51.9</v>
      </c>
      <c r="CP7" s="38">
        <v>59.38</v>
      </c>
      <c r="CQ7" s="38">
        <v>48.94</v>
      </c>
      <c r="CR7" s="38">
        <v>38.24</v>
      </c>
      <c r="CS7" s="38">
        <v>39.42</v>
      </c>
      <c r="CT7" s="38">
        <v>39.68</v>
      </c>
      <c r="CU7" s="38">
        <v>35.64</v>
      </c>
      <c r="CV7" s="38">
        <v>33.729999999999997</v>
      </c>
      <c r="CW7" s="38">
        <v>34.15</v>
      </c>
      <c r="CX7" s="38">
        <v>79.16</v>
      </c>
      <c r="CY7" s="38">
        <v>80.89</v>
      </c>
      <c r="CZ7" s="38">
        <v>82.53</v>
      </c>
      <c r="DA7" s="38">
        <v>84.09</v>
      </c>
      <c r="DB7" s="38">
        <v>86.57</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2018-02-05T01:33:44Z</cp:lastPrinted>
  <dcterms:created xsi:type="dcterms:W3CDTF">2017-12-25T02:35:28Z</dcterms:created>
  <dcterms:modified xsi:type="dcterms:W3CDTF">2018-02-08T07:28:28Z</dcterms:modified>
  <cp:category/>
</cp:coreProperties>
</file>