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05000000-総務部\1005100000-財政課\移行\41 諸調査\公営企業\H29調査・通知等\(20180129)公営企業に係る「経営比較分析表」の分析等について\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P10" i="4" s="1"/>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AT8" i="4"/>
  <c r="I8" i="4"/>
  <c r="C10" i="5" l="1"/>
  <c r="D10" i="5"/>
  <c r="E10" i="5"/>
  <c r="B10" i="5"/>
</calcChain>
</file>

<file path=xl/sharedStrings.xml><?xml version="1.0" encoding="utf-8"?>
<sst xmlns="http://schemas.openxmlformats.org/spreadsheetml/2006/main" count="240" uniqueCount="124">
  <si>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</si>
  <si>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</si>
  <si>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</si>
  <si>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</si>
  <si>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</si>
  <si>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</si>
  <si>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</si>
  <si>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</si>
  <si>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</si>
  <si>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</si>
  <si>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</si>
  <si>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</si>
  <si>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</si>
  <si>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</si>
  <si>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</si>
  <si>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</si>
  <si>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</si>
  <si>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</si>
  <si>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</si>
  <si>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</si>
  <si>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</si>
  <si>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</si>
  <si>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</si>
  <si>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</si>
  <si>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</si>
  <si>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</si>
  <si>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</si>
  <si>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</si>
  <si>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</si>
  <si>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</si>
  <si>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</si>
  <si>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</si>
  <si>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</si>
  <si>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</si>
  <si>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</si>
  <si>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</si>
  <si>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</si>
  <si>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</si>
  <si>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</si>
  <si>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</si>
  <si>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</si>
  <si>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</si>
  <si>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</si>
  <si>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</si>
  <si>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</si>
  <si>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</si>
  <si>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</si>
  <si>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</si>
  <si>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</si>
  <si>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</si>
  <si>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</si>
  <si>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</si>
  <si>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</si>
  <si>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</si>
  <si>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</si>
  <si>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</si>
  <si>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</si>
  <si>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</si>
  <si>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</si>
  <si>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</si>
  <si>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</si>
  <si>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</si>
  <si>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</si>
  <si>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</si>
  <si>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</si>
  <si>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</si>
  <si>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</si>
  <si>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</si>
  <si>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</si>
  <si>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</si>
  <si>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</si>
  <si>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</si>
  <si>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</si>
  <si>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</si>
  <si>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</si>
  <si>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</si>
  <si>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</si>
  <si>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</si>
  <si>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</si>
  <si>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</si>
  <si>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</si>
  <si>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</si>
  <si>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</si>
  <si>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</si>
  <si>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</si>
  <si>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</si>
  <si>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</si>
  <si>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</si>
  <si>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</si>
  <si>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</si>
  <si>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</si>
  <si>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</si>
  <si>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</si>
  <si>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</si>
  <si>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</si>
  <si>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</si>
  <si>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</si>
  <si>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</si>
  <si>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</si>
  <si>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</si>
  <si>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</si>
  <si>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</si>
  <si>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</si>
  <si>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</si>
  <si>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</si>
  <si>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</si>
  <si>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</si>
  <si>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</si>
  <si>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由利本荘市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</si>
  <si>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</si>
  <si>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</si>
  <si>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</si>
  <si>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</si>
  <si>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</si>
  <si>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</si>
  <si>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</si>
  <si>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</si>
  <si>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</si>
  <si>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</si>
  <si>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</si>
  <si>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①前年度比較すると改善しているものの、１００％未満であることから単年度収支が赤字である。地方債償還金が減少しているものの高水準であり大幅な改善が見込めない。より一層の経費削減、収入確保に努める必要がある。
④機能強化事業において、企業債発行はするものの企業債残高は減少していくと見込んでいるが、類似団体に比較し本比率が高く、より一層の使用料収入の確保に努める必要がある。
⑤⑥は、類似団体と比較しやや劣っているが、これは突発的な修繕料等が発生し費用が増加したことによるものである。今後は処理施設の統廃合等による維持管理費の削減や接続率の向上による有収水量、使用料収入確保の取組など経営改善を図る必要がある。
⑦⑧は、類似団体と比較し劣っているため、今後も引き続き排水設備工事に対する補助金交付や広報掲載、戸別訪問による普及活動を行い水洗化率向上に努める。
</t>
    <rPh sb="105" eb="107">
      <t>キノウ</t>
    </rPh>
    <rPh sb="107" eb="109">
      <t>キョウカ</t>
    </rPh>
    <rPh sb="197" eb="199">
      <t>ヒカク</t>
    </rPh>
    <rPh sb="202" eb="203">
      <t>オト</t>
    </rPh>
    <rPh sb="242" eb="244">
      <t>コンゴ</t>
    </rPh>
    <rPh sb="245" eb="247">
      <t>ショリ</t>
    </rPh>
    <rPh sb="247" eb="249">
      <t>シセツ</t>
    </rPh>
    <rPh sb="250" eb="253">
      <t>トウハイゴウ</t>
    </rPh>
    <rPh sb="253" eb="254">
      <t>トウ</t>
    </rPh>
    <rPh sb="257" eb="259">
      <t>イジ</t>
    </rPh>
    <rPh sb="259" eb="262">
      <t>カンリヒ</t>
    </rPh>
    <rPh sb="263" eb="265">
      <t>サクゲン</t>
    </rPh>
    <rPh sb="266" eb="268">
      <t>セツゾク</t>
    </rPh>
    <rPh sb="268" eb="269">
      <t>リツ</t>
    </rPh>
    <rPh sb="270" eb="272">
      <t>コウジョウ</t>
    </rPh>
    <rPh sb="275" eb="277">
      <t>ユウシュウ</t>
    </rPh>
    <rPh sb="277" eb="279">
      <t>スイリョウ</t>
    </rPh>
    <rPh sb="280" eb="283">
      <t>シヨウリョウ</t>
    </rPh>
    <rPh sb="283" eb="285">
      <t>シュウニュウ</t>
    </rPh>
    <rPh sb="285" eb="287">
      <t>カクホ</t>
    </rPh>
    <rPh sb="288" eb="290">
      <t>トリクミ</t>
    </rPh>
    <rPh sb="292" eb="294">
      <t>ケイエイ</t>
    </rPh>
    <rPh sb="294" eb="296">
      <t>カイゼン</t>
    </rPh>
    <rPh sb="297" eb="298">
      <t>ハカ</t>
    </rPh>
    <rPh sb="299" eb="301">
      <t>ヒツヨウ</t>
    </rPh>
    <rPh sb="316" eb="318">
      <t>ヒカク</t>
    </rPh>
    <rPh sb="319" eb="320">
      <t>オト</t>
    </rPh>
    <rPh sb="327" eb="329">
      <t>コンゴ</t>
    </rPh>
    <rPh sb="330" eb="331">
      <t>ヒ</t>
    </rPh>
    <rPh sb="332" eb="333">
      <t>ツヅ</t>
    </rPh>
    <rPh sb="334" eb="336">
      <t>ハイスイ</t>
    </rPh>
    <rPh sb="336" eb="338">
      <t>セツビ</t>
    </rPh>
    <rPh sb="338" eb="340">
      <t>コウジ</t>
    </rPh>
    <rPh sb="341" eb="342">
      <t>タイ</t>
    </rPh>
    <rPh sb="344" eb="347">
      <t>ホジョキン</t>
    </rPh>
    <rPh sb="347" eb="349">
      <t>コウフ</t>
    </rPh>
    <rPh sb="350" eb="352">
      <t>コウホウ</t>
    </rPh>
    <rPh sb="352" eb="354">
      <t>ケイサイ</t>
    </rPh>
    <rPh sb="355" eb="357">
      <t>コベツ</t>
    </rPh>
    <rPh sb="357" eb="359">
      <t>ホウモン</t>
    </rPh>
    <rPh sb="362" eb="364">
      <t>フキュウ</t>
    </rPh>
    <rPh sb="364" eb="366">
      <t>カツドウ</t>
    </rPh>
    <rPh sb="367" eb="368">
      <t>オコナ</t>
    </rPh>
    <rPh sb="369" eb="372">
      <t>スイセンカ</t>
    </rPh>
    <rPh sb="372" eb="373">
      <t>リツ</t>
    </rPh>
    <rPh sb="373" eb="375">
      <t>コウジョウ</t>
    </rPh>
    <rPh sb="376" eb="377">
      <t>ツト</t>
    </rPh>
    <phoneticPr fontId="7"/>
  </si>
  <si>
    <t>管渠耐用年数まで至っていないが、将来の改築等を見据え財源を確保しつつ、投資計画に沿った更新を行う必要がある。</t>
    <rPh sb="0" eb="2">
      <t>カンキョ</t>
    </rPh>
    <rPh sb="2" eb="4">
      <t>タイヨウ</t>
    </rPh>
    <rPh sb="4" eb="6">
      <t>ネンスウ</t>
    </rPh>
    <rPh sb="8" eb="9">
      <t>イタ</t>
    </rPh>
    <rPh sb="16" eb="18">
      <t>ショウライ</t>
    </rPh>
    <rPh sb="19" eb="21">
      <t>カイチク</t>
    </rPh>
    <rPh sb="21" eb="22">
      <t>トウ</t>
    </rPh>
    <rPh sb="23" eb="25">
      <t>ミス</t>
    </rPh>
    <rPh sb="35" eb="37">
      <t>トウシ</t>
    </rPh>
    <rPh sb="37" eb="39">
      <t>ケイカク</t>
    </rPh>
    <rPh sb="40" eb="41">
      <t>ソ</t>
    </rPh>
    <rPh sb="43" eb="45">
      <t>コウシン</t>
    </rPh>
    <rPh sb="46" eb="47">
      <t>オコナ</t>
    </rPh>
    <rPh sb="48" eb="50">
      <t>ヒツヨウ</t>
    </rPh>
    <phoneticPr fontId="7"/>
  </si>
  <si>
    <t>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rPh sb="0" eb="2">
      <t>ジンコウ</t>
    </rPh>
    <rPh sb="2" eb="4">
      <t>ゲンショウ</t>
    </rPh>
    <rPh sb="4" eb="6">
      <t>シャカイ</t>
    </rPh>
    <rPh sb="7" eb="8">
      <t>ムカ</t>
    </rPh>
    <rPh sb="9" eb="12">
      <t>シヨウリョウ</t>
    </rPh>
    <rPh sb="13" eb="15">
      <t>ゾウカ</t>
    </rPh>
    <rPh sb="16" eb="18">
      <t>ミコ</t>
    </rPh>
    <rPh sb="22" eb="24">
      <t>ジョウキョウ</t>
    </rPh>
    <rPh sb="114" eb="116">
      <t>ヘイセイ</t>
    </rPh>
    <rPh sb="118" eb="120">
      <t>ネンド</t>
    </rPh>
    <rPh sb="122" eb="124">
      <t>コウエイ</t>
    </rPh>
    <rPh sb="124" eb="126">
      <t>キギョウ</t>
    </rPh>
    <rPh sb="126" eb="128">
      <t>カイケイ</t>
    </rPh>
    <rPh sb="129" eb="131">
      <t>イコウ</t>
    </rPh>
    <rPh sb="132" eb="134">
      <t>ヨテイ</t>
    </rPh>
    <rPh sb="139" eb="141">
      <t>ケイエイ</t>
    </rPh>
    <rPh sb="141" eb="143">
      <t>ジョウキョウ</t>
    </rPh>
    <rPh sb="144" eb="146">
      <t>テキカク</t>
    </rPh>
    <rPh sb="147" eb="149">
      <t>ハアク</t>
    </rPh>
    <rPh sb="150" eb="152">
      <t>ケイエイ</t>
    </rPh>
    <rPh sb="152" eb="154">
      <t>カイゼン</t>
    </rPh>
    <rPh sb="155" eb="157">
      <t>ケイエイ</t>
    </rPh>
    <rPh sb="157" eb="159">
      <t>ハンダン</t>
    </rPh>
    <rPh sb="160" eb="161">
      <t>オコナ</t>
    </rPh>
    <rPh sb="165" eb="168">
      <t>スイセンカ</t>
    </rPh>
    <rPh sb="168" eb="169">
      <t>リツ</t>
    </rPh>
    <rPh sb="170" eb="172">
      <t>コウジョウ</t>
    </rPh>
    <rPh sb="173" eb="175">
      <t>ショリ</t>
    </rPh>
    <rPh sb="184" eb="186">
      <t>イジ</t>
    </rPh>
    <rPh sb="186" eb="189">
      <t>カンリヒ</t>
    </rPh>
    <rPh sb="190" eb="192">
      <t>サクゲン</t>
    </rPh>
    <rPh sb="194" eb="197">
      <t>セッキョクテキ</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</si>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</sst>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72884056"/>
        <c:axId val="47288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0.03</c:v>
                </c:pt>
                <c:pt idx="3">
                  <c:v>0.11</c:v>
                </c:pt>
                <c:pt idx="4">
                  <c:v>0.05</c:v>
                </c:pt>
              </c:numCache>
            </c:numRef>
          </c:val>
          <c:smooth val="0"/>
        </c:ser>
        <c:dLbls>
          <c:showLegendKey val="0"/>
          <c:showVal val="0"/>
          <c:showCatName val="0"/>
          <c:showSerName val="0"/>
          <c:showPercent val="0"/>
          <c:showBubbleSize val="0"/>
        </c:dLbls>
        <c:marker val="1"/>
        <c:smooth val="0"/>
        <c:axId val="472884056"/>
        <c:axId val="472885232"/>
      </c:lineChart>
      <c:dateAx>
        <c:axId val="472884056"/>
        <c:scaling>
          <c:orientation val="minMax"/>
        </c:scaling>
        <c:delete val="1"/>
        <c:axPos val="b"/>
        <c:numFmt formatCode="ge" sourceLinked="1"/>
        <c:majorTickMark val="none"/>
        <c:minorTickMark val="none"/>
        <c:tickLblPos val="none"/>
        <c:crossAx val="472885232"/>
        <c:crosses val="autoZero"/>
        <c:auto val="1"/>
        <c:lblOffset val="100"/>
        <c:baseTimeUnit val="years"/>
      </c:dateAx>
      <c:valAx>
        <c:axId val="47288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88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56.58</c:v>
                </c:pt>
                <c:pt idx="1">
                  <c:v>59.63</c:v>
                </c:pt>
                <c:pt idx="2">
                  <c:v>59.4</c:v>
                </c:pt>
                <c:pt idx="3">
                  <c:v>56.91</c:v>
                </c:pt>
                <c:pt idx="4">
                  <c:v>61.38</c:v>
                </c:pt>
              </c:numCache>
            </c:numRef>
          </c:val>
        </c:ser>
        <c:dLbls>
          <c:showLegendKey val="0"/>
          <c:showVal val="0"/>
          <c:showCatName val="0"/>
          <c:showSerName val="0"/>
          <c:showPercent val="0"/>
          <c:showBubbleSize val="0"/>
        </c:dLbls>
        <c:gapWidth val="150"/>
        <c:axId val="608831400"/>
        <c:axId val="60883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58.47</c:v>
                </c:pt>
                <c:pt idx="3">
                  <c:v>57.3</c:v>
                </c:pt>
                <c:pt idx="4">
                  <c:v>56</c:v>
                </c:pt>
              </c:numCache>
            </c:numRef>
          </c:val>
          <c:smooth val="0"/>
        </c:ser>
        <c:dLbls>
          <c:showLegendKey val="0"/>
          <c:showVal val="0"/>
          <c:showCatName val="0"/>
          <c:showSerName val="0"/>
          <c:showPercent val="0"/>
          <c:showBubbleSize val="0"/>
        </c:dLbls>
        <c:marker val="1"/>
        <c:smooth val="0"/>
        <c:axId val="608831400"/>
        <c:axId val="608831792"/>
      </c:lineChart>
      <c:dateAx>
        <c:axId val="608831400"/>
        <c:scaling>
          <c:orientation val="minMax"/>
        </c:scaling>
        <c:delete val="1"/>
        <c:axPos val="b"/>
        <c:numFmt formatCode="ge" sourceLinked="1"/>
        <c:majorTickMark val="none"/>
        <c:minorTickMark val="none"/>
        <c:tickLblPos val="none"/>
        <c:crossAx val="608831792"/>
        <c:crosses val="autoZero"/>
        <c:auto val="1"/>
        <c:lblOffset val="100"/>
        <c:baseTimeUnit val="years"/>
      </c:dateAx>
      <c:valAx>
        <c:axId val="60883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83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72.739999999999995</c:v>
                </c:pt>
                <c:pt idx="1">
                  <c:v>74.569999999999993</c:v>
                </c:pt>
                <c:pt idx="2">
                  <c:v>74.930000000000007</c:v>
                </c:pt>
                <c:pt idx="3">
                  <c:v>75.66</c:v>
                </c:pt>
                <c:pt idx="4">
                  <c:v>76.64</c:v>
                </c:pt>
              </c:numCache>
            </c:numRef>
          </c:val>
        </c:ser>
        <c:dLbls>
          <c:showLegendKey val="0"/>
          <c:showVal val="0"/>
          <c:showCatName val="0"/>
          <c:showSerName val="0"/>
          <c:showPercent val="0"/>
          <c:showBubbleSize val="0"/>
        </c:dLbls>
        <c:gapWidth val="150"/>
        <c:axId val="612628392"/>
        <c:axId val="61262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88.58</c:v>
                </c:pt>
                <c:pt idx="3">
                  <c:v>89.43</c:v>
                </c:pt>
                <c:pt idx="4">
                  <c:v>89.51</c:v>
                </c:pt>
              </c:numCache>
            </c:numRef>
          </c:val>
          <c:smooth val="0"/>
        </c:ser>
        <c:dLbls>
          <c:showLegendKey val="0"/>
          <c:showVal val="0"/>
          <c:showCatName val="0"/>
          <c:showSerName val="0"/>
          <c:showPercent val="0"/>
          <c:showBubbleSize val="0"/>
        </c:dLbls>
        <c:marker val="1"/>
        <c:smooth val="0"/>
        <c:axId val="612628392"/>
        <c:axId val="612628784"/>
      </c:lineChart>
      <c:dateAx>
        <c:axId val="612628392"/>
        <c:scaling>
          <c:orientation val="minMax"/>
        </c:scaling>
        <c:delete val="1"/>
        <c:axPos val="b"/>
        <c:numFmt formatCode="ge" sourceLinked="1"/>
        <c:majorTickMark val="none"/>
        <c:minorTickMark val="none"/>
        <c:tickLblPos val="none"/>
        <c:crossAx val="612628784"/>
        <c:crosses val="autoZero"/>
        <c:auto val="1"/>
        <c:lblOffset val="100"/>
        <c:baseTimeUnit val="years"/>
      </c:dateAx>
      <c:valAx>
        <c:axId val="61262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262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56.16</c:v>
                </c:pt>
                <c:pt idx="1">
                  <c:v>52.5</c:v>
                </c:pt>
                <c:pt idx="2">
                  <c:v>50.2</c:v>
                </c:pt>
                <c:pt idx="3">
                  <c:v>46.3</c:v>
                </c:pt>
                <c:pt idx="4">
                  <c:v>50.6</c:v>
                </c:pt>
              </c:numCache>
            </c:numRef>
          </c:val>
        </c:ser>
        <c:dLbls>
          <c:showLegendKey val="0"/>
          <c:showVal val="0"/>
          <c:showCatName val="0"/>
          <c:showSerName val="0"/>
          <c:showPercent val="0"/>
          <c:showBubbleSize val="0"/>
        </c:dLbls>
        <c:gapWidth val="150"/>
        <c:axId val="614944944"/>
        <c:axId val="61494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4944944"/>
        <c:axId val="614945336"/>
      </c:lineChart>
      <c:dateAx>
        <c:axId val="614944944"/>
        <c:scaling>
          <c:orientation val="minMax"/>
        </c:scaling>
        <c:delete val="1"/>
        <c:axPos val="b"/>
        <c:numFmt formatCode="ge" sourceLinked="1"/>
        <c:majorTickMark val="none"/>
        <c:minorTickMark val="none"/>
        <c:tickLblPos val="none"/>
        <c:crossAx val="614945336"/>
        <c:crosses val="autoZero"/>
        <c:auto val="1"/>
        <c:lblOffset val="100"/>
        <c:baseTimeUnit val="years"/>
      </c:dateAx>
      <c:valAx>
        <c:axId val="61494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94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9742104"/>
        <c:axId val="2497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742104"/>
        <c:axId val="249742496"/>
      </c:lineChart>
      <c:dateAx>
        <c:axId val="249742104"/>
        <c:scaling>
          <c:orientation val="minMax"/>
        </c:scaling>
        <c:delete val="1"/>
        <c:axPos val="b"/>
        <c:numFmt formatCode="ge" sourceLinked="1"/>
        <c:majorTickMark val="none"/>
        <c:minorTickMark val="none"/>
        <c:tickLblPos val="none"/>
        <c:crossAx val="249742496"/>
        <c:crosses val="autoZero"/>
        <c:auto val="1"/>
        <c:lblOffset val="100"/>
        <c:baseTimeUnit val="years"/>
      </c:dateAx>
      <c:valAx>
        <c:axId val="2497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4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9743672"/>
        <c:axId val="25340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743672"/>
        <c:axId val="253404864"/>
      </c:lineChart>
      <c:dateAx>
        <c:axId val="249743672"/>
        <c:scaling>
          <c:orientation val="minMax"/>
        </c:scaling>
        <c:delete val="1"/>
        <c:axPos val="b"/>
        <c:numFmt formatCode="ge" sourceLinked="1"/>
        <c:majorTickMark val="none"/>
        <c:minorTickMark val="none"/>
        <c:tickLblPos val="none"/>
        <c:crossAx val="253404864"/>
        <c:crosses val="autoZero"/>
        <c:auto val="1"/>
        <c:lblOffset val="100"/>
        <c:baseTimeUnit val="years"/>
      </c:dateAx>
      <c:valAx>
        <c:axId val="2534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4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406040"/>
        <c:axId val="25340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406040"/>
        <c:axId val="253406432"/>
      </c:lineChart>
      <c:dateAx>
        <c:axId val="253406040"/>
        <c:scaling>
          <c:orientation val="minMax"/>
        </c:scaling>
        <c:delete val="1"/>
        <c:axPos val="b"/>
        <c:numFmt formatCode="ge" sourceLinked="1"/>
        <c:majorTickMark val="none"/>
        <c:minorTickMark val="none"/>
        <c:tickLblPos val="none"/>
        <c:crossAx val="253406432"/>
        <c:crosses val="autoZero"/>
        <c:auto val="1"/>
        <c:lblOffset val="100"/>
        <c:baseTimeUnit val="years"/>
      </c:dateAx>
      <c:valAx>
        <c:axId val="25340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0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6038160"/>
        <c:axId val="47603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6038160"/>
        <c:axId val="476038552"/>
      </c:lineChart>
      <c:dateAx>
        <c:axId val="476038160"/>
        <c:scaling>
          <c:orientation val="minMax"/>
        </c:scaling>
        <c:delete val="1"/>
        <c:axPos val="b"/>
        <c:numFmt formatCode="ge" sourceLinked="1"/>
        <c:majorTickMark val="none"/>
        <c:minorTickMark val="none"/>
        <c:tickLblPos val="none"/>
        <c:crossAx val="476038552"/>
        <c:crosses val="autoZero"/>
        <c:auto val="1"/>
        <c:lblOffset val="100"/>
        <c:baseTimeUnit val="years"/>
      </c:dateAx>
      <c:valAx>
        <c:axId val="47603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03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1475.67</c:v>
                </c:pt>
                <c:pt idx="1">
                  <c:v>2116.37</c:v>
                </c:pt>
                <c:pt idx="2">
                  <c:v>1694.01</c:v>
                </c:pt>
                <c:pt idx="3">
                  <c:v>1262.47</c:v>
                </c:pt>
                <c:pt idx="4">
                  <c:v>731.85</c:v>
                </c:pt>
              </c:numCache>
            </c:numRef>
          </c:val>
        </c:ser>
        <c:dLbls>
          <c:showLegendKey val="0"/>
          <c:showVal val="0"/>
          <c:showCatName val="0"/>
          <c:showSerName val="0"/>
          <c:showPercent val="0"/>
          <c:showBubbleSize val="0"/>
        </c:dLbls>
        <c:gapWidth val="150"/>
        <c:axId val="143463408"/>
        <c:axId val="14346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632.94000000000005</c:v>
                </c:pt>
                <c:pt idx="3">
                  <c:v>721.43</c:v>
                </c:pt>
                <c:pt idx="4">
                  <c:v>685.34</c:v>
                </c:pt>
              </c:numCache>
            </c:numRef>
          </c:val>
          <c:smooth val="0"/>
        </c:ser>
        <c:dLbls>
          <c:showLegendKey val="0"/>
          <c:showVal val="0"/>
          <c:showCatName val="0"/>
          <c:showSerName val="0"/>
          <c:showPercent val="0"/>
          <c:showBubbleSize val="0"/>
        </c:dLbls>
        <c:marker val="1"/>
        <c:smooth val="0"/>
        <c:axId val="143463408"/>
        <c:axId val="143463800"/>
      </c:lineChart>
      <c:dateAx>
        <c:axId val="143463408"/>
        <c:scaling>
          <c:orientation val="minMax"/>
        </c:scaling>
        <c:delete val="1"/>
        <c:axPos val="b"/>
        <c:numFmt formatCode="ge" sourceLinked="1"/>
        <c:majorTickMark val="none"/>
        <c:minorTickMark val="none"/>
        <c:tickLblPos val="none"/>
        <c:crossAx val="143463800"/>
        <c:crosses val="autoZero"/>
        <c:auto val="1"/>
        <c:lblOffset val="100"/>
        <c:baseTimeUnit val="years"/>
      </c:dateAx>
      <c:valAx>
        <c:axId val="14346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6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63.4</c:v>
                </c:pt>
                <c:pt idx="1">
                  <c:v>60.58</c:v>
                </c:pt>
                <c:pt idx="2">
                  <c:v>58.26</c:v>
                </c:pt>
                <c:pt idx="3">
                  <c:v>64.67</c:v>
                </c:pt>
                <c:pt idx="4">
                  <c:v>62.98</c:v>
                </c:pt>
              </c:numCache>
            </c:numRef>
          </c:val>
        </c:ser>
        <c:dLbls>
          <c:showLegendKey val="0"/>
          <c:showVal val="0"/>
          <c:showCatName val="0"/>
          <c:showSerName val="0"/>
          <c:showPercent val="0"/>
          <c:showBubbleSize val="0"/>
        </c:dLbls>
        <c:gapWidth val="150"/>
        <c:axId val="143911656"/>
        <c:axId val="14391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62.3</c:v>
                </c:pt>
                <c:pt idx="3">
                  <c:v>59.3</c:v>
                </c:pt>
                <c:pt idx="4">
                  <c:v>59.83</c:v>
                </c:pt>
              </c:numCache>
            </c:numRef>
          </c:val>
          <c:smooth val="0"/>
        </c:ser>
        <c:dLbls>
          <c:showLegendKey val="0"/>
          <c:showVal val="0"/>
          <c:showCatName val="0"/>
          <c:showSerName val="0"/>
          <c:showPercent val="0"/>
          <c:showBubbleSize val="0"/>
        </c:dLbls>
        <c:marker val="1"/>
        <c:smooth val="0"/>
        <c:axId val="143911656"/>
        <c:axId val="143912048"/>
      </c:lineChart>
      <c:dateAx>
        <c:axId val="143911656"/>
        <c:scaling>
          <c:orientation val="minMax"/>
        </c:scaling>
        <c:delete val="1"/>
        <c:axPos val="b"/>
        <c:numFmt formatCode="ge" sourceLinked="1"/>
        <c:majorTickMark val="none"/>
        <c:minorTickMark val="none"/>
        <c:tickLblPos val="none"/>
        <c:crossAx val="143912048"/>
        <c:crosses val="autoZero"/>
        <c:auto val="1"/>
        <c:lblOffset val="100"/>
        <c:baseTimeUnit val="years"/>
      </c:dateAx>
      <c:valAx>
        <c:axId val="14391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1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259.66000000000003</c:v>
                </c:pt>
                <c:pt idx="1">
                  <c:v>283.36</c:v>
                </c:pt>
                <c:pt idx="2">
                  <c:v>302.86</c:v>
                </c:pt>
                <c:pt idx="3">
                  <c:v>274.67</c:v>
                </c:pt>
                <c:pt idx="4">
                  <c:v>281.33999999999997</c:v>
                </c:pt>
              </c:numCache>
            </c:numRef>
          </c:val>
        </c:ser>
        <c:dLbls>
          <c:showLegendKey val="0"/>
          <c:showVal val="0"/>
          <c:showCatName val="0"/>
          <c:showSerName val="0"/>
          <c:showPercent val="0"/>
          <c:showBubbleSize val="0"/>
        </c:dLbls>
        <c:gapWidth val="150"/>
        <c:axId val="143913224"/>
        <c:axId val="60883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235.07</c:v>
                </c:pt>
                <c:pt idx="3">
                  <c:v>248.14</c:v>
                </c:pt>
                <c:pt idx="4">
                  <c:v>246.66</c:v>
                </c:pt>
              </c:numCache>
            </c:numRef>
          </c:val>
          <c:smooth val="0"/>
        </c:ser>
        <c:dLbls>
          <c:showLegendKey val="0"/>
          <c:showVal val="0"/>
          <c:showCatName val="0"/>
          <c:showSerName val="0"/>
          <c:showPercent val="0"/>
          <c:showBubbleSize val="0"/>
        </c:dLbls>
        <c:marker val="1"/>
        <c:smooth val="0"/>
        <c:axId val="143913224"/>
        <c:axId val="608830224"/>
      </c:lineChart>
      <c:dateAx>
        <c:axId val="143913224"/>
        <c:scaling>
          <c:orientation val="minMax"/>
        </c:scaling>
        <c:delete val="1"/>
        <c:axPos val="b"/>
        <c:numFmt formatCode="ge" sourceLinked="1"/>
        <c:majorTickMark val="none"/>
        <c:minorTickMark val="none"/>
        <c:tickLblPos val="none"/>
        <c:crossAx val="608830224"/>
        <c:crosses val="autoZero"/>
        <c:auto val="1"/>
        <c:lblOffset val="100"/>
        <c:baseTimeUnit val="years"/>
      </c:dateAx>
      <c:valAx>
        <c:axId val="60883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1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秋田県　由利本荘市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
        <v>123</v>
      </c>
      <c r="AE8" s="73"/>
      <c r="AF8" s="73"/>
      <c r="AG8" s="73"/>
      <c r="AH8" s="73"/>
      <c r="AI8" s="73"/>
      <c r="AJ8" s="73"/>
      <c r="AK8" s="4"/>
      <c r="AL8" s="67">
        <f>データ!S6</f>
        <v>79657</v>
      </c>
      <c r="AM8" s="67"/>
      <c r="AN8" s="67"/>
      <c r="AO8" s="67"/>
      <c r="AP8" s="67"/>
      <c r="AQ8" s="67"/>
      <c r="AR8" s="67"/>
      <c r="AS8" s="67"/>
      <c r="AT8" s="66">
        <f>データ!T6</f>
        <v>1209.5899999999999</v>
      </c>
      <c r="AU8" s="66"/>
      <c r="AV8" s="66"/>
      <c r="AW8" s="66"/>
      <c r="AX8" s="66"/>
      <c r="AY8" s="66"/>
      <c r="AZ8" s="66"/>
      <c r="BA8" s="66"/>
      <c r="BB8" s="66">
        <f>データ!U6</f>
        <v>65.849999999999994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29.14</v>
      </c>
      <c r="Q10" s="66"/>
      <c r="R10" s="66"/>
      <c r="S10" s="66"/>
      <c r="T10" s="66"/>
      <c r="U10" s="66"/>
      <c r="V10" s="66"/>
      <c r="W10" s="66">
        <f>データ!Q6</f>
        <v>100</v>
      </c>
      <c r="X10" s="66"/>
      <c r="Y10" s="66"/>
      <c r="Z10" s="66"/>
      <c r="AA10" s="66"/>
      <c r="AB10" s="66"/>
      <c r="AC10" s="66"/>
      <c r="AD10" s="67">
        <f>データ!R6</f>
        <v>3284</v>
      </c>
      <c r="AE10" s="67"/>
      <c r="AF10" s="67"/>
      <c r="AG10" s="67"/>
      <c r="AH10" s="67"/>
      <c r="AI10" s="67"/>
      <c r="AJ10" s="67"/>
      <c r="AK10" s="2"/>
      <c r="AL10" s="67">
        <f>データ!V6</f>
        <v>23051</v>
      </c>
      <c r="AM10" s="67"/>
      <c r="AN10" s="67"/>
      <c r="AO10" s="67"/>
      <c r="AP10" s="67"/>
      <c r="AQ10" s="67"/>
      <c r="AR10" s="67"/>
      <c r="AS10" s="67"/>
      <c r="AT10" s="66">
        <f>データ!W6</f>
        <v>14.69</v>
      </c>
      <c r="AU10" s="66"/>
      <c r="AV10" s="66"/>
      <c r="AW10" s="66"/>
      <c r="AX10" s="66"/>
      <c r="AY10" s="66"/>
      <c r="AZ10" s="66"/>
      <c r="BA10" s="66"/>
      <c r="BB10" s="66">
        <f>データ!X6</f>
        <v>1569.16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120</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c r="A6" s="28" t="s">
        <v>107</v>
      </c>
      <c r="B6" s="33">
        <f>B7</f>
        <v>2016</v>
      </c>
      <c r="C6" s="33">
        <f t="shared" ref="C6:X6" si="3">C7</f>
        <v>52108</v>
      </c>
      <c r="D6" s="33">
        <f t="shared" si="3"/>
        <v>47</v>
      </c>
      <c r="E6" s="33">
        <f t="shared" si="3"/>
        <v>17</v>
      </c>
      <c r="F6" s="33">
        <f t="shared" si="3"/>
        <v>5</v>
      </c>
      <c r="G6" s="33">
        <f t="shared" si="3"/>
        <v>0</v>
      </c>
      <c r="H6" s="33" t="str">
        <f t="shared" si="3"/>
        <v>秋田県　由利本荘市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29.14</v>
      </c>
      <c r="Q6" s="34">
        <f t="shared" si="3"/>
        <v>100</v>
      </c>
      <c r="R6" s="34">
        <f t="shared" si="3"/>
        <v>3284</v>
      </c>
      <c r="S6" s="34">
        <f t="shared" si="3"/>
        <v>79657</v>
      </c>
      <c r="T6" s="34">
        <f t="shared" si="3"/>
        <v>1209.5899999999999</v>
      </c>
      <c r="U6" s="34">
        <f t="shared" si="3"/>
        <v>65.849999999999994</v>
      </c>
      <c r="V6" s="34">
        <f t="shared" si="3"/>
        <v>23051</v>
      </c>
      <c r="W6" s="34">
        <f t="shared" si="3"/>
        <v>14.69</v>
      </c>
      <c r="X6" s="34">
        <f t="shared" si="3"/>
        <v>1569.16</v>
      </c>
      <c r="Y6" s="35">
        <f>IF(Y7="",NA(),Y7)</f>
        <v>56.16</v>
      </c>
      <c r="Z6" s="35">
        <f t="shared" ref="Z6:AH6" si="4">IF(Z7="",NA(),Z7)</f>
        <v>52.5</v>
      </c>
      <c r="AA6" s="35">
        <f t="shared" si="4"/>
        <v>50.2</v>
      </c>
      <c r="AB6" s="35">
        <f t="shared" si="4"/>
        <v>46.3</v>
      </c>
      <c r="AC6" s="35">
        <f t="shared" si="4"/>
        <v>50.6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1475.67</v>
      </c>
      <c r="BG6" s="35">
        <f t="shared" ref="BG6:BO6" si="7">IF(BG7="",NA(),BG7)</f>
        <v>2116.37</v>
      </c>
      <c r="BH6" s="35">
        <f t="shared" si="7"/>
        <v>1694.01</v>
      </c>
      <c r="BI6" s="35">
        <f t="shared" si="7"/>
        <v>1262.47</v>
      </c>
      <c r="BJ6" s="35">
        <f t="shared" si="7"/>
        <v>731.85</v>
      </c>
      <c r="BK6" s="35">
        <f t="shared" si="7"/>
        <v>1197.82</v>
      </c>
      <c r="BL6" s="35">
        <f t="shared" si="7"/>
        <v>1126.77</v>
      </c>
      <c r="BM6" s="35">
        <f t="shared" si="7"/>
        <v>632.94000000000005</v>
      </c>
      <c r="BN6" s="35">
        <f t="shared" si="7"/>
        <v>721.43</v>
      </c>
      <c r="BO6" s="35">
        <f t="shared" si="7"/>
        <v>685.34</v>
      </c>
      <c r="BP6" s="34" t="str">
        <f>IF(BP7="","",IF(BP7="-","【-】","【"&amp;SUBSTITUTE(TEXT(BP7,"#,##0.00"),"-","△")&amp;"】"))</f>
        <v>【914.53】</v>
      </c>
      <c r="BQ6" s="35">
        <f>IF(BQ7="",NA(),BQ7)</f>
        <v>63.4</v>
      </c>
      <c r="BR6" s="35">
        <f t="shared" ref="BR6:BZ6" si="8">IF(BR7="",NA(),BR7)</f>
        <v>60.58</v>
      </c>
      <c r="BS6" s="35">
        <f t="shared" si="8"/>
        <v>58.26</v>
      </c>
      <c r="BT6" s="35">
        <f t="shared" si="8"/>
        <v>64.67</v>
      </c>
      <c r="BU6" s="35">
        <f t="shared" si="8"/>
        <v>62.98</v>
      </c>
      <c r="BV6" s="35">
        <f t="shared" si="8"/>
        <v>51.03</v>
      </c>
      <c r="BW6" s="35">
        <f t="shared" si="8"/>
        <v>50.9</v>
      </c>
      <c r="BX6" s="35">
        <f t="shared" si="8"/>
        <v>62.3</v>
      </c>
      <c r="BY6" s="35">
        <f t="shared" si="8"/>
        <v>59.3</v>
      </c>
      <c r="BZ6" s="35">
        <f t="shared" si="8"/>
        <v>59.83</v>
      </c>
      <c r="CA6" s="34" t="str">
        <f>IF(CA7="","",IF(CA7="-","【-】","【"&amp;SUBSTITUTE(TEXT(CA7,"#,##0.00"),"-","△")&amp;"】"))</f>
        <v>【55.73】</v>
      </c>
      <c r="CB6" s="35">
        <f>IF(CB7="",NA(),CB7)</f>
        <v>259.66000000000003</v>
      </c>
      <c r="CC6" s="35">
        <f t="shared" ref="CC6:CK6" si="9">IF(CC7="",NA(),CC7)</f>
        <v>283.36</v>
      </c>
      <c r="CD6" s="35">
        <f t="shared" si="9"/>
        <v>302.86</v>
      </c>
      <c r="CE6" s="35">
        <f t="shared" si="9"/>
        <v>274.67</v>
      </c>
      <c r="CF6" s="35">
        <f t="shared" si="9"/>
        <v>281.33999999999997</v>
      </c>
      <c r="CG6" s="35">
        <f t="shared" si="9"/>
        <v>289.60000000000002</v>
      </c>
      <c r="CH6" s="35">
        <f t="shared" si="9"/>
        <v>293.27</v>
      </c>
      <c r="CI6" s="35">
        <f t="shared" si="9"/>
        <v>235.07</v>
      </c>
      <c r="CJ6" s="35">
        <f t="shared" si="9"/>
        <v>248.14</v>
      </c>
      <c r="CK6" s="35">
        <f t="shared" si="9"/>
        <v>246.66</v>
      </c>
      <c r="CL6" s="34" t="str">
        <f>IF(CL7="","",IF(CL7="-","【-】","【"&amp;SUBSTITUTE(TEXT(CL7,"#,##0.00"),"-","△")&amp;"】"))</f>
        <v>【276.78】</v>
      </c>
      <c r="CM6" s="35">
        <f>IF(CM7="",NA(),CM7)</f>
        <v>56.58</v>
      </c>
      <c r="CN6" s="35">
        <f t="shared" ref="CN6:CV6" si="10">IF(CN7="",NA(),CN7)</f>
        <v>59.63</v>
      </c>
      <c r="CO6" s="35">
        <f t="shared" si="10"/>
        <v>59.4</v>
      </c>
      <c r="CP6" s="35">
        <f t="shared" si="10"/>
        <v>56.91</v>
      </c>
      <c r="CQ6" s="35">
        <f t="shared" si="10"/>
        <v>61.38</v>
      </c>
      <c r="CR6" s="35">
        <f t="shared" si="10"/>
        <v>54.74</v>
      </c>
      <c r="CS6" s="35">
        <f t="shared" si="10"/>
        <v>53.78</v>
      </c>
      <c r="CT6" s="35">
        <f t="shared" si="10"/>
        <v>58.47</v>
      </c>
      <c r="CU6" s="35">
        <f t="shared" si="10"/>
        <v>57.3</v>
      </c>
      <c r="CV6" s="35">
        <f t="shared" si="10"/>
        <v>56</v>
      </c>
      <c r="CW6" s="34" t="str">
        <f>IF(CW7="","",IF(CW7="-","【-】","【"&amp;SUBSTITUTE(TEXT(CW7,"#,##0.00"),"-","△")&amp;"】"))</f>
        <v>【59.15】</v>
      </c>
      <c r="CX6" s="35">
        <f>IF(CX7="",NA(),CX7)</f>
        <v>72.739999999999995</v>
      </c>
      <c r="CY6" s="35">
        <f t="shared" ref="CY6:DG6" si="11">IF(CY7="",NA(),CY7)</f>
        <v>74.569999999999993</v>
      </c>
      <c r="CZ6" s="35">
        <f t="shared" si="11"/>
        <v>74.930000000000007</v>
      </c>
      <c r="DA6" s="35">
        <f t="shared" si="11"/>
        <v>75.66</v>
      </c>
      <c r="DB6" s="35">
        <f t="shared" si="11"/>
        <v>76.64</v>
      </c>
      <c r="DC6" s="35">
        <f t="shared" si="11"/>
        <v>83.88</v>
      </c>
      <c r="DD6" s="35">
        <f t="shared" si="11"/>
        <v>84.06</v>
      </c>
      <c r="DE6" s="35">
        <f t="shared" si="11"/>
        <v>88.58</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0.03</v>
      </c>
      <c r="EM6" s="35">
        <f t="shared" si="14"/>
        <v>0.11</v>
      </c>
      <c r="EN6" s="35">
        <f t="shared" si="14"/>
        <v>0.05</v>
      </c>
      <c r="EO6" s="34" t="str">
        <f>IF(EO7="","",IF(EO7="-","【-】","【"&amp;SUBSTITUTE(TEXT(EO7,"#,##0.00"),"-","△")&amp;"】"))</f>
        <v>【1.58】</v>
      </c>
    </row>
    <row r="7" spans="1:145" s="36" customFormat="1">
      <c r="A7" s="28"/>
      <c r="B7" s="37">
        <v>2016</v>
      </c>
      <c r="C7" s="37">
        <v>52108</v>
      </c>
      <c r="D7" s="37">
        <v>47</v>
      </c>
      <c r="E7" s="37">
        <v>17</v>
      </c>
      <c r="F7" s="37">
        <v>5</v>
      </c>
      <c r="G7" s="37">
        <v>0</v>
      </c>
      <c r="H7" s="37" t="s">
        <v>108</v>
      </c>
      <c r="I7" s="37" t="s">
        <v>109</v>
      </c>
      <c r="J7" s="37" t="s">
        <v>110</v>
      </c>
      <c r="K7" s="37" t="s">
        <v>111</v>
      </c>
      <c r="L7" s="37" t="s">
        <v>112</v>
      </c>
      <c r="M7" s="37"/>
      <c r="N7" s="38" t="s">
        <v>113</v>
      </c>
      <c r="O7" s="38" t="s">
        <v>114</v>
      </c>
      <c r="P7" s="38">
        <v>29.14</v>
      </c>
      <c r="Q7" s="38">
        <v>100</v>
      </c>
      <c r="R7" s="38">
        <v>3284</v>
      </c>
      <c r="S7" s="38">
        <v>79657</v>
      </c>
      <c r="T7" s="38">
        <v>1209.5899999999999</v>
      </c>
      <c r="U7" s="38">
        <v>65.849999999999994</v>
      </c>
      <c r="V7" s="38">
        <v>23051</v>
      </c>
      <c r="W7" s="38">
        <v>14.69</v>
      </c>
      <c r="X7" s="38">
        <v>1569.16</v>
      </c>
      <c r="Y7" s="38">
        <v>56.16</v>
      </c>
      <c r="Z7" s="38">
        <v>52.5</v>
      </c>
      <c r="AA7" s="38">
        <v>50.2</v>
      </c>
      <c r="AB7" s="38">
        <v>46.3</v>
      </c>
      <c r="AC7" s="38">
        <v>50.6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1475.67</v>
      </c>
      <c r="BG7" s="38">
        <v>2116.37</v>
      </c>
      <c r="BH7" s="38">
        <v>1694.01</v>
      </c>
      <c r="BI7" s="38">
        <v>1262.47</v>
      </c>
      <c r="BJ7" s="38">
        <v>731.85</v>
      </c>
      <c r="BK7" s="38">
        <v>1197.82</v>
      </c>
      <c r="BL7" s="38">
        <v>1126.77</v>
      </c>
      <c r="BM7" s="38">
        <v>632.94000000000005</v>
      </c>
      <c r="BN7" s="38">
        <v>721.43</v>
      </c>
      <c r="BO7" s="38">
        <v>685.34</v>
      </c>
      <c r="BP7" s="38">
        <v>914.53</v>
      </c>
      <c r="BQ7" s="38">
        <v>63.4</v>
      </c>
      <c r="BR7" s="38">
        <v>60.58</v>
      </c>
      <c r="BS7" s="38">
        <v>58.26</v>
      </c>
      <c r="BT7" s="38">
        <v>64.67</v>
      </c>
      <c r="BU7" s="38">
        <v>62.98</v>
      </c>
      <c r="BV7" s="38">
        <v>51.03</v>
      </c>
      <c r="BW7" s="38">
        <v>50.9</v>
      </c>
      <c r="BX7" s="38">
        <v>62.3</v>
      </c>
      <c r="BY7" s="38">
        <v>59.3</v>
      </c>
      <c r="BZ7" s="38">
        <v>59.83</v>
      </c>
      <c r="CA7" s="38">
        <v>55.73</v>
      </c>
      <c r="CB7" s="38">
        <v>259.66000000000003</v>
      </c>
      <c r="CC7" s="38">
        <v>283.36</v>
      </c>
      <c r="CD7" s="38">
        <v>302.86</v>
      </c>
      <c r="CE7" s="38">
        <v>274.67</v>
      </c>
      <c r="CF7" s="38">
        <v>281.33999999999997</v>
      </c>
      <c r="CG7" s="38">
        <v>289.60000000000002</v>
      </c>
      <c r="CH7" s="38">
        <v>293.27</v>
      </c>
      <c r="CI7" s="38">
        <v>235.07</v>
      </c>
      <c r="CJ7" s="38">
        <v>248.14</v>
      </c>
      <c r="CK7" s="38">
        <v>246.66</v>
      </c>
      <c r="CL7" s="38">
        <v>276.77999999999997</v>
      </c>
      <c r="CM7" s="38">
        <v>56.58</v>
      </c>
      <c r="CN7" s="38">
        <v>59.63</v>
      </c>
      <c r="CO7" s="38">
        <v>59.4</v>
      </c>
      <c r="CP7" s="38">
        <v>56.91</v>
      </c>
      <c r="CQ7" s="38">
        <v>61.38</v>
      </c>
      <c r="CR7" s="38">
        <v>54.74</v>
      </c>
      <c r="CS7" s="38">
        <v>53.78</v>
      </c>
      <c r="CT7" s="38">
        <v>58.47</v>
      </c>
      <c r="CU7" s="38">
        <v>57.3</v>
      </c>
      <c r="CV7" s="38">
        <v>56</v>
      </c>
      <c r="CW7" s="38">
        <v>59.15</v>
      </c>
      <c r="CX7" s="38">
        <v>72.739999999999995</v>
      </c>
      <c r="CY7" s="38">
        <v>74.569999999999993</v>
      </c>
      <c r="CZ7" s="38">
        <v>74.930000000000007</v>
      </c>
      <c r="DA7" s="38">
        <v>75.66</v>
      </c>
      <c r="DB7" s="38">
        <v>76.64</v>
      </c>
      <c r="DC7" s="38">
        <v>83.88</v>
      </c>
      <c r="DD7" s="38">
        <v>84.06</v>
      </c>
      <c r="DE7" s="38">
        <v>88.58</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0.03</v>
      </c>
      <c r="EM7" s="38">
        <v>0.11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2018-02-05T01:35:07Z</cp:lastPrinted>
  <dcterms:created xsi:type="dcterms:W3CDTF">2017-12-25T02:24:55Z</dcterms:created>
  <dcterms:modified xsi:type="dcterms:W3CDTF">2018-02-08T07:28:05Z</dcterms:modified>
  <cp:category/>
</cp:coreProperties>
</file>