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hpfi01\由利本荘市\1000000000-市長部局\1005000000-総務部\1005100000-財政課\移行\41 諸調査\公営企業\H29調査・通知等\(20180129)公営企業に係る「経営比較分析表」の分析等について\提出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J85" i="4"/>
  <c r="E85" i="4"/>
  <c r="AL10" i="4"/>
  <c r="W10" i="4"/>
  <c r="BB8" i="4"/>
  <c r="AT8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<sst xmlns="http://schemas.openxmlformats.org/spreadsheetml/2006/main" count="237" uniqueCount="123">
  <si>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</si>
  <si>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</si>
  <si>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</si>
  <si>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</si>
  <si>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</si>
  <si>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</si>
  <si>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</si>
  <si>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</si>
  <si>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</si>
  <si>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</si>
  <si>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</si>
  <si>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</si>
  <si>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</si>
  <si>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</si>
  <si>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</si>
  <si>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</si>
  <si>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</si>
  <si>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</si>
  <si>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</si>
  <si>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</si>
  <si>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</si>
  <si>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</si>
  <si>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</si>
  <si>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</si>
  <si>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</si>
  <si>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</si>
  <si>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</si>
  <si>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</si>
  <si>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</si>
  <si>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</si>
  <si>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</si>
  <si>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</si>
  <si>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</si>
  <si>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</si>
  <si>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</si>
  <si>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</si>
  <si>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</si>
  <si>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</si>
  <si>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</si>
  <si>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</si>
  <si>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</si>
  <si>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</si>
  <si>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</si>
  <si>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</si>
  <si>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</si>
  <si>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</si>
  <si>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</si>
  <si>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</si>
  <si>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</si>
  <si>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</si>
  <si>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</si>
  <si>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</si>
  <si>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</si>
  <si>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</si>
  <si>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</si>
  <si>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</si>
  <si>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</si>
  <si>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</si>
  <si>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</si>
  <si>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</si>
  <si>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</si>
  <si>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</si>
  <si>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</si>
  <si>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</si>
  <si>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</si>
  <si>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</si>
  <si>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</si>
  <si>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</si>
  <si>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</si>
  <si>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</si>
  <si>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</si>
  <si>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</si>
  <si>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</si>
  <si>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</si>
  <si>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</si>
  <si>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</si>
  <si>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</si>
  <si>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</si>
  <si>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</si>
  <si>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</si>
  <si>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</si>
  <si>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</si>
  <si>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</si>
  <si>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</si>
  <si>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</si>
  <si>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</si>
  <si>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</si>
  <si>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</si>
  <si>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</si>
  <si>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</si>
  <si>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</si>
  <si>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</si>
  <si>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</si>
  <si>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</si>
  <si>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</si>
  <si>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</si>
  <si>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</si>
  <si>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</si>
  <si>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</si>
  <si>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</si>
  <si>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</si>
  <si>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</si>
  <si>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</si>
  <si>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</si>
  <si>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</si>
  <si>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</si>
  <si>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</si>
  <si>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秋田県　由利本荘市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</si>
  <si>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</si>
  <si>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</si>
  <si>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</si>
  <si>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</si>
  <si>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</si>
  <si>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</si>
  <si>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</si>
  <si>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</si>
  <si>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</si>
  <si>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</si>
  <si>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</si>
  <si>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将来の更新等を見据え財源を確保しつつ、投資計画に沿った更新を行う必要がある。</t>
    <phoneticPr fontId="7"/>
  </si>
  <si>
    <t>人口減少社会を迎え水道使用量は減少する傾向にあるため、施設の老朽化に伴う更新事業が増加することを踏まえると、更新に係る費用と経営状況を的確に把握し、健全・効率的な経営を維持しつつ計画的な施設の更新を行う必要がある。
また、平成29年度より上水道事業（全適）と経営統合している。</t>
    <phoneticPr fontId="7"/>
  </si>
  <si>
    <r>
      <rPr>
        <sz val="11"/>
        <rFont val="ＭＳ ゴシック"/>
        <family val="3"/>
        <charset val="128"/>
      </rPr>
      <t xml:space="preserve">①は類似団体平均値より上回っているが、これは消費税還付金により比率が改善したものである。
</t>
    </r>
    <r>
      <rPr>
        <sz val="11"/>
        <color theme="1"/>
        <rFont val="ＭＳ ゴシック"/>
        <family val="3"/>
        <charset val="128"/>
      </rPr>
      <t xml:space="preserve">
④は類似団体平均値より高くなっているが、これは統合事業に伴う事業費が増加したことによるもので、今後は減少傾向にある。
⑤は類似団体平均値より若干劣っており、また、⑥が類似団体平均値より高くなっていることから、維持管理費等の費用削減を図る必要がある。
⑦は類似団体平均値より劣り、給水される水量が収益に結びついていないため、漏水調査等を計画的に実施する必要がある。</t>
    </r>
    <rPh sb="11" eb="13">
      <t>ウワマワ</t>
    </rPh>
    <rPh sb="22" eb="25">
      <t>ショウヒゼイ</t>
    </rPh>
    <rPh sb="25" eb="27">
      <t>カンプ</t>
    </rPh>
    <rPh sb="27" eb="28">
      <t>キン</t>
    </rPh>
    <rPh sb="31" eb="33">
      <t>ヒリツ</t>
    </rPh>
    <rPh sb="34" eb="36">
      <t>カイゼン</t>
    </rPh>
    <rPh sb="80" eb="82">
      <t>ゾウカ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</si>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</sst>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84856"/>
        <c:axId val="36388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0.64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4856"/>
        <c:axId val="363887288"/>
      </c:lineChart>
      <c:dateAx>
        <c:axId val="36388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887288"/>
        <c:crosses val="autoZero"/>
        <c:auto val="1"/>
        <c:lblOffset val="100"/>
        <c:baseTimeUnit val="years"/>
      </c:dateAx>
      <c:valAx>
        <c:axId val="36388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88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61.09</c:v>
                </c:pt>
                <c:pt idx="1">
                  <c:v>59.74</c:v>
                </c:pt>
                <c:pt idx="2">
                  <c:v>59.53</c:v>
                </c:pt>
                <c:pt idx="3">
                  <c:v>56.97</c:v>
                </c:pt>
                <c:pt idx="4">
                  <c:v>55.52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17096"/>
        <c:axId val="36421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62.01</c:v>
                </c:pt>
                <c:pt idx="2">
                  <c:v>60.68</c:v>
                </c:pt>
                <c:pt idx="3">
                  <c:v>59.87</c:v>
                </c:pt>
                <c:pt idx="4">
                  <c:v>59.59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217096"/>
        <c:axId val="364217488"/>
      </c:lineChart>
      <c:dateAx>
        <c:axId val="36421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217488"/>
        <c:crosses val="autoZero"/>
        <c:auto val="1"/>
        <c:lblOffset val="100"/>
        <c:baseTimeUnit val="years"/>
      </c:dateAx>
      <c:valAx>
        <c:axId val="36421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21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81.27</c:v>
                </c:pt>
                <c:pt idx="1">
                  <c:v>77.94</c:v>
                </c:pt>
                <c:pt idx="2">
                  <c:v>76.78</c:v>
                </c:pt>
                <c:pt idx="3">
                  <c:v>77.23</c:v>
                </c:pt>
                <c:pt idx="4">
                  <c:v>78.989999999999995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50624"/>
        <c:axId val="36435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75.8</c:v>
                </c:pt>
                <c:pt idx="2">
                  <c:v>75.760000000000005</c:v>
                </c:pt>
                <c:pt idx="3">
                  <c:v>75.48</c:v>
                </c:pt>
                <c:pt idx="4">
                  <c:v>74.64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50624"/>
        <c:axId val="364351016"/>
      </c:lineChart>
      <c:dateAx>
        <c:axId val="3643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351016"/>
        <c:crosses val="autoZero"/>
        <c:auto val="1"/>
        <c:lblOffset val="100"/>
        <c:baseTimeUnit val="years"/>
      </c:dateAx>
      <c:valAx>
        <c:axId val="36435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3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76.28</c:v>
                </c:pt>
                <c:pt idx="1">
                  <c:v>73.930000000000007</c:v>
                </c:pt>
                <c:pt idx="2">
                  <c:v>72.13</c:v>
                </c:pt>
                <c:pt idx="3">
                  <c:v>70.989999999999995</c:v>
                </c:pt>
                <c:pt idx="4">
                  <c:v>78.23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940592"/>
        <c:axId val="36394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77.19</c:v>
                </c:pt>
                <c:pt idx="2">
                  <c:v>77.48</c:v>
                </c:pt>
                <c:pt idx="3">
                  <c:v>76.02</c:v>
                </c:pt>
                <c:pt idx="4">
                  <c:v>77.66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40592"/>
        <c:axId val="363940976"/>
      </c:lineChart>
      <c:dateAx>
        <c:axId val="36394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940976"/>
        <c:crosses val="autoZero"/>
        <c:auto val="1"/>
        <c:lblOffset val="100"/>
        <c:baseTimeUnit val="years"/>
      </c:dateAx>
      <c:valAx>
        <c:axId val="36394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94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953648"/>
        <c:axId val="36399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53648"/>
        <c:axId val="363994696"/>
      </c:lineChart>
      <c:dateAx>
        <c:axId val="36395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994696"/>
        <c:crosses val="autoZero"/>
        <c:auto val="1"/>
        <c:lblOffset val="100"/>
        <c:baseTimeUnit val="years"/>
      </c:dateAx>
      <c:valAx>
        <c:axId val="36399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95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124808"/>
        <c:axId val="36412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24808"/>
        <c:axId val="364125216"/>
      </c:lineChart>
      <c:dateAx>
        <c:axId val="36412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125216"/>
        <c:crosses val="autoZero"/>
        <c:auto val="1"/>
        <c:lblOffset val="100"/>
        <c:baseTimeUnit val="years"/>
      </c:dateAx>
      <c:valAx>
        <c:axId val="36412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12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126392"/>
        <c:axId val="36412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26392"/>
        <c:axId val="364126784"/>
      </c:lineChart>
      <c:dateAx>
        <c:axId val="36412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126784"/>
        <c:crosses val="autoZero"/>
        <c:auto val="1"/>
        <c:lblOffset val="100"/>
        <c:baseTimeUnit val="years"/>
      </c:dateAx>
      <c:valAx>
        <c:axId val="36412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12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127960"/>
        <c:axId val="36412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27960"/>
        <c:axId val="364128352"/>
      </c:lineChart>
      <c:dateAx>
        <c:axId val="36412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128352"/>
        <c:crosses val="autoZero"/>
        <c:auto val="1"/>
        <c:lblOffset val="100"/>
        <c:baseTimeUnit val="years"/>
      </c:dateAx>
      <c:valAx>
        <c:axId val="36412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12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1551.83</c:v>
                </c:pt>
                <c:pt idx="1">
                  <c:v>1537.14</c:v>
                </c:pt>
                <c:pt idx="2">
                  <c:v>1447.88</c:v>
                </c:pt>
                <c:pt idx="3">
                  <c:v>1531.54</c:v>
                </c:pt>
                <c:pt idx="4">
                  <c:v>1672.17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80864"/>
        <c:axId val="364481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1321.78</c:v>
                </c:pt>
                <c:pt idx="1">
                  <c:v>1326.51</c:v>
                </c:pt>
                <c:pt idx="2">
                  <c:v>1285.3599999999999</c:v>
                </c:pt>
                <c:pt idx="3">
                  <c:v>1246.73</c:v>
                </c:pt>
                <c:pt idx="4">
                  <c:v>1281.51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80864"/>
        <c:axId val="364481256"/>
      </c:lineChart>
      <c:dateAx>
        <c:axId val="36448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481256"/>
        <c:crosses val="autoZero"/>
        <c:auto val="1"/>
        <c:lblOffset val="100"/>
        <c:baseTimeUnit val="years"/>
      </c:dateAx>
      <c:valAx>
        <c:axId val="364481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48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57.52</c:v>
                </c:pt>
                <c:pt idx="1">
                  <c:v>54.79</c:v>
                </c:pt>
                <c:pt idx="2">
                  <c:v>53.43</c:v>
                </c:pt>
                <c:pt idx="3">
                  <c:v>52.93</c:v>
                </c:pt>
                <c:pt idx="4">
                  <c:v>53.97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13960"/>
        <c:axId val="36421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54.4</c:v>
                </c:pt>
                <c:pt idx="2">
                  <c:v>54.45</c:v>
                </c:pt>
                <c:pt idx="3">
                  <c:v>54.33</c:v>
                </c:pt>
                <c:pt idx="4">
                  <c:v>55.02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213960"/>
        <c:axId val="364214352"/>
      </c:lineChart>
      <c:dateAx>
        <c:axId val="364213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214352"/>
        <c:crosses val="autoZero"/>
        <c:auto val="1"/>
        <c:lblOffset val="100"/>
        <c:baseTimeUnit val="years"/>
      </c:dateAx>
      <c:valAx>
        <c:axId val="36421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213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343.31</c:v>
                </c:pt>
                <c:pt idx="1">
                  <c:v>370.16</c:v>
                </c:pt>
                <c:pt idx="2">
                  <c:v>392.08</c:v>
                </c:pt>
                <c:pt idx="3">
                  <c:v>400.35</c:v>
                </c:pt>
                <c:pt idx="4">
                  <c:v>385.77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15528"/>
        <c:axId val="36421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318.02999999999997</c:v>
                </c:pt>
                <c:pt idx="1">
                  <c:v>325.14</c:v>
                </c:pt>
                <c:pt idx="2">
                  <c:v>332.75</c:v>
                </c:pt>
                <c:pt idx="3">
                  <c:v>341.05</c:v>
                </c:pt>
                <c:pt idx="4">
                  <c:v>330.62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215528"/>
        <c:axId val="364215920"/>
      </c:lineChart>
      <c:dateAx>
        <c:axId val="364215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215920"/>
        <c:crosses val="autoZero"/>
        <c:auto val="1"/>
        <c:lblOffset val="100"/>
        <c:baseTimeUnit val="years"/>
      </c:dateAx>
      <c:valAx>
        <c:axId val="36421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215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秋田県　由利本荘市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D1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2"/>
      <c r="AL8" s="51">
        <f>データ!$R$6</f>
        <v>79657</v>
      </c>
      <c r="AM8" s="51"/>
      <c r="AN8" s="51"/>
      <c r="AO8" s="51"/>
      <c r="AP8" s="51"/>
      <c r="AQ8" s="51"/>
      <c r="AR8" s="51"/>
      <c r="AS8" s="51"/>
      <c r="AT8" s="46">
        <f>データ!$S$6</f>
        <v>1209.5899999999999</v>
      </c>
      <c r="AU8" s="46"/>
      <c r="AV8" s="46"/>
      <c r="AW8" s="46"/>
      <c r="AX8" s="46"/>
      <c r="AY8" s="46"/>
      <c r="AZ8" s="46"/>
      <c r="BA8" s="46"/>
      <c r="BB8" s="46">
        <f>データ!$T$6</f>
        <v>65.849999999999994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22.67</v>
      </c>
      <c r="Q10" s="46"/>
      <c r="R10" s="46"/>
      <c r="S10" s="46"/>
      <c r="T10" s="46"/>
      <c r="U10" s="46"/>
      <c r="V10" s="46"/>
      <c r="W10" s="51">
        <f>データ!$Q$6</f>
        <v>3888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17931</v>
      </c>
      <c r="AM10" s="51"/>
      <c r="AN10" s="51"/>
      <c r="AO10" s="51"/>
      <c r="AP10" s="51"/>
      <c r="AQ10" s="51"/>
      <c r="AR10" s="51"/>
      <c r="AS10" s="51"/>
      <c r="AT10" s="46">
        <f>データ!$V$6</f>
        <v>90.17</v>
      </c>
      <c r="AU10" s="46"/>
      <c r="AV10" s="46"/>
      <c r="AW10" s="46"/>
      <c r="AX10" s="46"/>
      <c r="AY10" s="46"/>
      <c r="AZ10" s="46"/>
      <c r="BA10" s="46"/>
      <c r="BB10" s="46">
        <f>データ!$W$6</f>
        <v>198.86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52108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秋田県　由利本荘市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D1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22.67</v>
      </c>
      <c r="Q6" s="35">
        <f t="shared" si="3"/>
        <v>3888</v>
      </c>
      <c r="R6" s="35">
        <f t="shared" si="3"/>
        <v>79657</v>
      </c>
      <c r="S6" s="35">
        <f t="shared" si="3"/>
        <v>1209.5899999999999</v>
      </c>
      <c r="T6" s="35">
        <f t="shared" si="3"/>
        <v>65.849999999999994</v>
      </c>
      <c r="U6" s="35">
        <f t="shared" si="3"/>
        <v>17931</v>
      </c>
      <c r="V6" s="35">
        <f t="shared" si="3"/>
        <v>90.17</v>
      </c>
      <c r="W6" s="35">
        <f t="shared" si="3"/>
        <v>198.86</v>
      </c>
      <c r="X6" s="36">
        <f>IF(X7="",NA(),X7)</f>
        <v>76.28</v>
      </c>
      <c r="Y6" s="36">
        <f t="shared" ref="Y6:AG6" si="4">IF(Y7="",NA(),Y7)</f>
        <v>73.930000000000007</v>
      </c>
      <c r="Z6" s="36">
        <f t="shared" si="4"/>
        <v>72.13</v>
      </c>
      <c r="AA6" s="36">
        <f t="shared" si="4"/>
        <v>70.989999999999995</v>
      </c>
      <c r="AB6" s="36">
        <f t="shared" si="4"/>
        <v>78.23</v>
      </c>
      <c r="AC6" s="36">
        <f t="shared" si="4"/>
        <v>75.91</v>
      </c>
      <c r="AD6" s="36">
        <f t="shared" si="4"/>
        <v>77.19</v>
      </c>
      <c r="AE6" s="36">
        <f t="shared" si="4"/>
        <v>77.48</v>
      </c>
      <c r="AF6" s="36">
        <f t="shared" si="4"/>
        <v>76.02</v>
      </c>
      <c r="AG6" s="36">
        <f t="shared" si="4"/>
        <v>77.66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1551.83</v>
      </c>
      <c r="BF6" s="36">
        <f t="shared" ref="BF6:BN6" si="7">IF(BF7="",NA(),BF7)</f>
        <v>1537.14</v>
      </c>
      <c r="BG6" s="36">
        <f t="shared" si="7"/>
        <v>1447.88</v>
      </c>
      <c r="BH6" s="36">
        <f t="shared" si="7"/>
        <v>1531.54</v>
      </c>
      <c r="BI6" s="36">
        <f t="shared" si="7"/>
        <v>1672.17</v>
      </c>
      <c r="BJ6" s="36">
        <f t="shared" si="7"/>
        <v>1321.78</v>
      </c>
      <c r="BK6" s="36">
        <f t="shared" si="7"/>
        <v>1326.51</v>
      </c>
      <c r="BL6" s="36">
        <f t="shared" si="7"/>
        <v>1285.3599999999999</v>
      </c>
      <c r="BM6" s="36">
        <f t="shared" si="7"/>
        <v>1246.73</v>
      </c>
      <c r="BN6" s="36">
        <f t="shared" si="7"/>
        <v>1281.51</v>
      </c>
      <c r="BO6" s="35" t="str">
        <f>IF(BO7="","",IF(BO7="-","【-】","【"&amp;SUBSTITUTE(TEXT(BO7,"#,##0.00"),"-","△")&amp;"】"))</f>
        <v>【1,280.76】</v>
      </c>
      <c r="BP6" s="36">
        <f>IF(BP7="",NA(),BP7)</f>
        <v>57.52</v>
      </c>
      <c r="BQ6" s="36">
        <f t="shared" ref="BQ6:BY6" si="8">IF(BQ7="",NA(),BQ7)</f>
        <v>54.79</v>
      </c>
      <c r="BR6" s="36">
        <f t="shared" si="8"/>
        <v>53.43</v>
      </c>
      <c r="BS6" s="36">
        <f t="shared" si="8"/>
        <v>52.93</v>
      </c>
      <c r="BT6" s="36">
        <f t="shared" si="8"/>
        <v>53.97</v>
      </c>
      <c r="BU6" s="36">
        <f t="shared" si="8"/>
        <v>54.57</v>
      </c>
      <c r="BV6" s="36">
        <f t="shared" si="8"/>
        <v>54.4</v>
      </c>
      <c r="BW6" s="36">
        <f t="shared" si="8"/>
        <v>54.45</v>
      </c>
      <c r="BX6" s="36">
        <f t="shared" si="8"/>
        <v>54.33</v>
      </c>
      <c r="BY6" s="36">
        <f t="shared" si="8"/>
        <v>55.02</v>
      </c>
      <c r="BZ6" s="35" t="str">
        <f>IF(BZ7="","",IF(BZ7="-","【-】","【"&amp;SUBSTITUTE(TEXT(BZ7,"#,##0.00"),"-","△")&amp;"】"))</f>
        <v>【53.06】</v>
      </c>
      <c r="CA6" s="36">
        <f>IF(CA7="",NA(),CA7)</f>
        <v>343.31</v>
      </c>
      <c r="CB6" s="36">
        <f t="shared" ref="CB6:CJ6" si="9">IF(CB7="",NA(),CB7)</f>
        <v>370.16</v>
      </c>
      <c r="CC6" s="36">
        <f t="shared" si="9"/>
        <v>392.08</v>
      </c>
      <c r="CD6" s="36">
        <f t="shared" si="9"/>
        <v>400.35</v>
      </c>
      <c r="CE6" s="36">
        <f t="shared" si="9"/>
        <v>385.77</v>
      </c>
      <c r="CF6" s="36">
        <f t="shared" si="9"/>
        <v>318.02999999999997</v>
      </c>
      <c r="CG6" s="36">
        <f t="shared" si="9"/>
        <v>325.14</v>
      </c>
      <c r="CH6" s="36">
        <f t="shared" si="9"/>
        <v>332.75</v>
      </c>
      <c r="CI6" s="36">
        <f t="shared" si="9"/>
        <v>341.05</v>
      </c>
      <c r="CJ6" s="36">
        <f t="shared" si="9"/>
        <v>330.62</v>
      </c>
      <c r="CK6" s="35" t="str">
        <f>IF(CK7="","",IF(CK7="-","【-】","【"&amp;SUBSTITUTE(TEXT(CK7,"#,##0.00"),"-","△")&amp;"】"))</f>
        <v>【314.83】</v>
      </c>
      <c r="CL6" s="36">
        <f>IF(CL7="",NA(),CL7)</f>
        <v>61.09</v>
      </c>
      <c r="CM6" s="36">
        <f t="shared" ref="CM6:CU6" si="10">IF(CM7="",NA(),CM7)</f>
        <v>59.74</v>
      </c>
      <c r="CN6" s="36">
        <f t="shared" si="10"/>
        <v>59.53</v>
      </c>
      <c r="CO6" s="36">
        <f t="shared" si="10"/>
        <v>56.97</v>
      </c>
      <c r="CP6" s="36">
        <f t="shared" si="10"/>
        <v>55.52</v>
      </c>
      <c r="CQ6" s="36">
        <f t="shared" si="10"/>
        <v>63.99</v>
      </c>
      <c r="CR6" s="36">
        <f t="shared" si="10"/>
        <v>62.01</v>
      </c>
      <c r="CS6" s="36">
        <f t="shared" si="10"/>
        <v>60.68</v>
      </c>
      <c r="CT6" s="36">
        <f t="shared" si="10"/>
        <v>59.87</v>
      </c>
      <c r="CU6" s="36">
        <f t="shared" si="10"/>
        <v>59.59</v>
      </c>
      <c r="CV6" s="35" t="str">
        <f>IF(CV7="","",IF(CV7="-","【-】","【"&amp;SUBSTITUTE(TEXT(CV7,"#,##0.00"),"-","△")&amp;"】"))</f>
        <v>【56.28】</v>
      </c>
      <c r="CW6" s="36">
        <f>IF(CW7="",NA(),CW7)</f>
        <v>81.27</v>
      </c>
      <c r="CX6" s="36">
        <f t="shared" ref="CX6:DF6" si="11">IF(CX7="",NA(),CX7)</f>
        <v>77.94</v>
      </c>
      <c r="CY6" s="36">
        <f t="shared" si="11"/>
        <v>76.78</v>
      </c>
      <c r="CZ6" s="36">
        <f t="shared" si="11"/>
        <v>77.23</v>
      </c>
      <c r="DA6" s="36">
        <f t="shared" si="11"/>
        <v>78.989999999999995</v>
      </c>
      <c r="DB6" s="36">
        <f t="shared" si="11"/>
        <v>76.260000000000005</v>
      </c>
      <c r="DC6" s="36">
        <f t="shared" si="11"/>
        <v>75.8</v>
      </c>
      <c r="DD6" s="36">
        <f t="shared" si="11"/>
        <v>75.760000000000005</v>
      </c>
      <c r="DE6" s="36">
        <f t="shared" si="11"/>
        <v>75.48</v>
      </c>
      <c r="DF6" s="36">
        <f t="shared" si="11"/>
        <v>74.64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0.59</v>
      </c>
      <c r="EJ6" s="36">
        <f t="shared" si="14"/>
        <v>0.64</v>
      </c>
      <c r="EK6" s="36">
        <f t="shared" si="14"/>
        <v>0.55000000000000004</v>
      </c>
      <c r="EL6" s="36">
        <f t="shared" si="14"/>
        <v>0.54</v>
      </c>
      <c r="EM6" s="36">
        <f t="shared" si="14"/>
        <v>0.43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52108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22.67</v>
      </c>
      <c r="Q7" s="39">
        <v>3888</v>
      </c>
      <c r="R7" s="39">
        <v>79657</v>
      </c>
      <c r="S7" s="39">
        <v>1209.5899999999999</v>
      </c>
      <c r="T7" s="39">
        <v>65.849999999999994</v>
      </c>
      <c r="U7" s="39">
        <v>17931</v>
      </c>
      <c r="V7" s="39">
        <v>90.17</v>
      </c>
      <c r="W7" s="39">
        <v>198.86</v>
      </c>
      <c r="X7" s="39">
        <v>76.28</v>
      </c>
      <c r="Y7" s="39">
        <v>73.930000000000007</v>
      </c>
      <c r="Z7" s="39">
        <v>72.13</v>
      </c>
      <c r="AA7" s="39">
        <v>70.989999999999995</v>
      </c>
      <c r="AB7" s="39">
        <v>78.23</v>
      </c>
      <c r="AC7" s="39">
        <v>75.91</v>
      </c>
      <c r="AD7" s="39">
        <v>77.19</v>
      </c>
      <c r="AE7" s="39">
        <v>77.48</v>
      </c>
      <c r="AF7" s="39">
        <v>76.02</v>
      </c>
      <c r="AG7" s="39">
        <v>77.66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1551.83</v>
      </c>
      <c r="BF7" s="39">
        <v>1537.14</v>
      </c>
      <c r="BG7" s="39">
        <v>1447.88</v>
      </c>
      <c r="BH7" s="39">
        <v>1531.54</v>
      </c>
      <c r="BI7" s="39">
        <v>1672.17</v>
      </c>
      <c r="BJ7" s="39">
        <v>1321.78</v>
      </c>
      <c r="BK7" s="39">
        <v>1326.51</v>
      </c>
      <c r="BL7" s="39">
        <v>1285.3599999999999</v>
      </c>
      <c r="BM7" s="39">
        <v>1246.73</v>
      </c>
      <c r="BN7" s="39">
        <v>1281.51</v>
      </c>
      <c r="BO7" s="39">
        <v>1280.76</v>
      </c>
      <c r="BP7" s="39">
        <v>57.52</v>
      </c>
      <c r="BQ7" s="39">
        <v>54.79</v>
      </c>
      <c r="BR7" s="39">
        <v>53.43</v>
      </c>
      <c r="BS7" s="39">
        <v>52.93</v>
      </c>
      <c r="BT7" s="39">
        <v>53.97</v>
      </c>
      <c r="BU7" s="39">
        <v>54.57</v>
      </c>
      <c r="BV7" s="39">
        <v>54.4</v>
      </c>
      <c r="BW7" s="39">
        <v>54.45</v>
      </c>
      <c r="BX7" s="39">
        <v>54.33</v>
      </c>
      <c r="BY7" s="39">
        <v>55.02</v>
      </c>
      <c r="BZ7" s="39">
        <v>53.06</v>
      </c>
      <c r="CA7" s="39">
        <v>343.31</v>
      </c>
      <c r="CB7" s="39">
        <v>370.16</v>
      </c>
      <c r="CC7" s="39">
        <v>392.08</v>
      </c>
      <c r="CD7" s="39">
        <v>400.35</v>
      </c>
      <c r="CE7" s="39">
        <v>385.77</v>
      </c>
      <c r="CF7" s="39">
        <v>318.02999999999997</v>
      </c>
      <c r="CG7" s="39">
        <v>325.14</v>
      </c>
      <c r="CH7" s="39">
        <v>332.75</v>
      </c>
      <c r="CI7" s="39">
        <v>341.05</v>
      </c>
      <c r="CJ7" s="39">
        <v>330.62</v>
      </c>
      <c r="CK7" s="39">
        <v>314.83</v>
      </c>
      <c r="CL7" s="39">
        <v>61.09</v>
      </c>
      <c r="CM7" s="39">
        <v>59.74</v>
      </c>
      <c r="CN7" s="39">
        <v>59.53</v>
      </c>
      <c r="CO7" s="39">
        <v>56.97</v>
      </c>
      <c r="CP7" s="39">
        <v>55.52</v>
      </c>
      <c r="CQ7" s="39">
        <v>63.99</v>
      </c>
      <c r="CR7" s="39">
        <v>62.01</v>
      </c>
      <c r="CS7" s="39">
        <v>60.68</v>
      </c>
      <c r="CT7" s="39">
        <v>59.87</v>
      </c>
      <c r="CU7" s="39">
        <v>59.59</v>
      </c>
      <c r="CV7" s="39">
        <v>56.28</v>
      </c>
      <c r="CW7" s="39">
        <v>81.27</v>
      </c>
      <c r="CX7" s="39">
        <v>77.94</v>
      </c>
      <c r="CY7" s="39">
        <v>76.78</v>
      </c>
      <c r="CZ7" s="39">
        <v>77.23</v>
      </c>
      <c r="DA7" s="39">
        <v>78.989999999999995</v>
      </c>
      <c r="DB7" s="39">
        <v>76.260000000000005</v>
      </c>
      <c r="DC7" s="39">
        <v>75.8</v>
      </c>
      <c r="DD7" s="39">
        <v>75.760000000000005</v>
      </c>
      <c r="DE7" s="39">
        <v>75.48</v>
      </c>
      <c r="DF7" s="39">
        <v>74.64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0.59</v>
      </c>
      <c r="EJ7" s="39">
        <v>0.64</v>
      </c>
      <c r="EK7" s="39">
        <v>0.55000000000000004</v>
      </c>
      <c r="EL7" s="39">
        <v>0.54</v>
      </c>
      <c r="EM7" s="39">
        <v>0.43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2018-02-05T02:37:09Z</cp:lastPrinted>
  <dcterms:created xsi:type="dcterms:W3CDTF">2017-12-25T01:41:20Z</dcterms:created>
  <dcterms:modified xsi:type="dcterms:W3CDTF">2018-02-22T04:30:07Z</dcterms:modified>
  <cp:category/>
</cp:coreProperties>
</file>