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04.H29.2.10分析再配布\"/>
    </mc:Choice>
  </mc:AlternateContent>
  <workbookProtection workbookAlgorithmName="SHA-512" workbookHashValue="YPrx87dTFLjgvdTkUE5stR8jD1K4i2e9tGrpklEipTt8PpHwOtD+z49Z+F8c2Zc52DRSMKs1cvZNsMVPRSwXHA==" workbookSaltValue="AMB3OlVnfyV9vUa4OWCa0g=="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R6" i="5"/>
  <c r="Q6" i="5"/>
  <c r="P6" i="5"/>
  <c r="W10" i="4" s="1"/>
  <c r="O6" i="5"/>
  <c r="N6" i="5"/>
  <c r="M6" i="5"/>
  <c r="L6" i="5"/>
  <c r="W8" i="4" s="1"/>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P10" i="4"/>
  <c r="I10" i="4"/>
  <c r="B10" i="4"/>
  <c r="AT8" i="4"/>
  <c r="AL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<sst xmlns="http://schemas.openxmlformats.org/spreadsheetml/2006/main" count="221" uniqueCount="111">
  <si>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</si>
  <si>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</si>
  <si>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</si>
  <si>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</si>
  <si>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</si>
  <si>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</si>
  <si>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</si>
  <si>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</si>
  <si>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</si>
  <si>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</si>
  <si>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</si>
  <si>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</si>
  <si>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</si>
  <si>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</si>
  <si>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</si>
  <si>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</si>
  <si>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</si>
  <si>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</si>
  <si>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</si>
  <si>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</si>
  <si>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</si>
  <si>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</si>
  <si>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</si>
  <si>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</si>
  <si>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</si>
  <si>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</si>
  <si>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</si>
  <si>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</si>
  <si>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</si>
  <si>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</si>
  <si>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</si>
  <si>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</si>
  <si>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</si>
  <si>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</si>
  <si>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</si>
  <si>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</si>
  <si>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</si>
  <si>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</si>
  <si>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</si>
  <si>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</si>
  <si>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</si>
  <si>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</si>
  <si>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</si>
  <si>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</si>
  <si>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</si>
  <si>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</si>
  <si>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</si>
  <si>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</si>
  <si>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</si>
  <si>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</si>
  <si>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</si>
  <si>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</si>
  <si>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</si>
  <si>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</si>
  <si>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</si>
  <si>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</si>
  <si>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</si>
  <si>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</si>
  <si>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</si>
  <si>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</si>
  <si>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</si>
  <si>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</si>
  <si>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</si>
  <si>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</si>
  <si>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</si>
  <si>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</si>
  <si>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</si>
  <si>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</si>
  <si>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</si>
  <si>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</si>
  <si>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</si>
  <si>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</si>
  <si>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</si>
  <si>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</si>
  <si>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</si>
  <si>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</si>
  <si>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</si>
  <si>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</si>
  <si>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</si>
  <si>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</si>
  <si>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</si>
  <si>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</si>
  <si>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</si>
  <si>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</si>
  <si>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</si>
  <si>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</si>
  <si>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</si>
  <si>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</si>
  <si>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</si>
  <si>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</si>
  <si>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</si>
  <si>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</si>
  <si>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</si>
  <si>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</si>
  <si>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</si>
  <si>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</si>
  <si>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</si>
  <si>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</si>
  <si>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</si>
  <si>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小規模集合排水処理</t>
  </si>
  <si>
    <t>I2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</si>
  <si>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</si>
  <si>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</si>
  <si>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</si>
  <si>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</si>
  <si>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</si>
  <si>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</si>
  <si>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</si>
  <si>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</si>
  <si>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</si>
  <si>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①人口減少による料金収入の減少や地方債償還金の増加が影響し、収益的収支比率は年々減少傾向である。今後は水洗化率の向上や更なる費用削減を図り経営改善を図っていく必要がある。
④は、類似団体平均値と比べて減少傾向となっているが、当分事業は予定がないため今後は大幅な増加にならない見込みである。
⑤は、類似団体平均値と比べ高くなってはいるが、今後も引き続き維持管理費の削減や接続率の向上による有収水量を増加させる取組など経営改善を図る必要がある。
⑦⑧は、類似団体平均値と比べ劣っているため、今後も引き続き排水設備工事に対する補助金交付や広報掲載等による水洗化率向上に努める。</t>
    <rPh sb="16" eb="19">
      <t>チホウサイ</t>
    </rPh>
    <rPh sb="19" eb="22">
      <t>ショウカンキン</t>
    </rPh>
    <rPh sb="23" eb="25">
      <t>ゾウカ</t>
    </rPh>
    <rPh sb="26" eb="28">
      <t>エイキョウ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</si>
</sst>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173976"/>
        <c:axId val="431171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formatCode="#,##0.00;&quot;△&quot;#,##0.00;&quot;-&quot;">
                  <c:v>0.01</c:v>
                </c:pt>
                <c:pt idx="4">
                  <c:v>0</c:v>
                </c:pt>
              </c:numCache>
            </c:numRef>
          </c:val>
          <c:smooth val="0"/>
        </c:ser>
        <c:dLbls>
          <c:showLegendKey val="0"/>
          <c:showVal val="0"/>
          <c:showCatName val="0"/>
          <c:showSerName val="0"/>
          <c:showPercent val="0"/>
          <c:showBubbleSize val="0"/>
        </c:dLbls>
        <c:marker val="1"/>
        <c:smooth val="0"/>
        <c:axId val="431173976"/>
        <c:axId val="431171624"/>
      </c:lineChart>
      <c:dateAx>
        <c:axId val="431173976"/>
        <c:scaling>
          <c:orientation val="minMax"/>
        </c:scaling>
        <c:delete val="1"/>
        <c:axPos val="b"/>
        <c:numFmt formatCode="ge" sourceLinked="1"/>
        <c:majorTickMark val="none"/>
        <c:minorTickMark val="none"/>
        <c:tickLblPos val="none"/>
        <c:crossAx val="431171624"/>
        <c:crosses val="autoZero"/>
        <c:auto val="1"/>
        <c:lblOffset val="100"/>
        <c:baseTimeUnit val="years"/>
      </c:dateAx>
      <c:valAx>
        <c:axId val="43117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739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38.96</c:v>
                </c:pt>
                <c:pt idx="1">
                  <c:v>36.36</c:v>
                </c:pt>
                <c:pt idx="2">
                  <c:v>33.770000000000003</c:v>
                </c:pt>
                <c:pt idx="3">
                  <c:v>31.17</c:v>
                </c:pt>
                <c:pt idx="4">
                  <c:v>24.68</c:v>
                </c:pt>
              </c:numCache>
            </c:numRef>
          </c:val>
        </c:ser>
        <c:dLbls>
          <c:showLegendKey val="0"/>
          <c:showVal val="0"/>
          <c:showCatName val="0"/>
          <c:showSerName val="0"/>
          <c:showPercent val="0"/>
          <c:showBubbleSize val="0"/>
        </c:dLbls>
        <c:gapWidth val="150"/>
        <c:axId val="437469568"/>
        <c:axId val="43746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45.55</c:v>
                </c:pt>
                <c:pt idx="2">
                  <c:v>35.64</c:v>
                </c:pt>
                <c:pt idx="3">
                  <c:v>37.950000000000003</c:v>
                </c:pt>
                <c:pt idx="4">
                  <c:v>34.92</c:v>
                </c:pt>
              </c:numCache>
            </c:numRef>
          </c:val>
          <c:smooth val="0"/>
        </c:ser>
        <c:dLbls>
          <c:showLegendKey val="0"/>
          <c:showVal val="0"/>
          <c:showCatName val="0"/>
          <c:showSerName val="0"/>
          <c:showPercent val="0"/>
          <c:showBubbleSize val="0"/>
        </c:dLbls>
        <c:marker val="1"/>
        <c:smooth val="0"/>
        <c:axId val="437469568"/>
        <c:axId val="437469960"/>
      </c:lineChart>
      <c:dateAx>
        <c:axId val="437469568"/>
        <c:scaling>
          <c:orientation val="minMax"/>
        </c:scaling>
        <c:delete val="1"/>
        <c:axPos val="b"/>
        <c:numFmt formatCode="ge" sourceLinked="1"/>
        <c:majorTickMark val="none"/>
        <c:minorTickMark val="none"/>
        <c:tickLblPos val="none"/>
        <c:crossAx val="437469960"/>
        <c:crosses val="autoZero"/>
        <c:auto val="1"/>
        <c:lblOffset val="100"/>
        <c:baseTimeUnit val="years"/>
      </c:dateAx>
      <c:valAx>
        <c:axId val="437469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69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83.48</c:v>
                </c:pt>
                <c:pt idx="1">
                  <c:v>83.78</c:v>
                </c:pt>
                <c:pt idx="2">
                  <c:v>82.35</c:v>
                </c:pt>
                <c:pt idx="3">
                  <c:v>81.05</c:v>
                </c:pt>
                <c:pt idx="4">
                  <c:v>80</c:v>
                </c:pt>
              </c:numCache>
            </c:numRef>
          </c:val>
        </c:ser>
        <c:dLbls>
          <c:showLegendKey val="0"/>
          <c:showVal val="0"/>
          <c:showCatName val="0"/>
          <c:showSerName val="0"/>
          <c:showPercent val="0"/>
          <c:showBubbleSize val="0"/>
        </c:dLbls>
        <c:gapWidth val="150"/>
        <c:axId val="437471136"/>
        <c:axId val="437471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80.91</c:v>
                </c:pt>
                <c:pt idx="2">
                  <c:v>87.19</c:v>
                </c:pt>
                <c:pt idx="3">
                  <c:v>88.2</c:v>
                </c:pt>
                <c:pt idx="4">
                  <c:v>88.64</c:v>
                </c:pt>
              </c:numCache>
            </c:numRef>
          </c:val>
          <c:smooth val="0"/>
        </c:ser>
        <c:dLbls>
          <c:showLegendKey val="0"/>
          <c:showVal val="0"/>
          <c:showCatName val="0"/>
          <c:showSerName val="0"/>
          <c:showPercent val="0"/>
          <c:showBubbleSize val="0"/>
        </c:dLbls>
        <c:marker val="1"/>
        <c:smooth val="0"/>
        <c:axId val="437471136"/>
        <c:axId val="437471528"/>
      </c:lineChart>
      <c:dateAx>
        <c:axId val="437471136"/>
        <c:scaling>
          <c:orientation val="minMax"/>
        </c:scaling>
        <c:delete val="1"/>
        <c:axPos val="b"/>
        <c:numFmt formatCode="ge" sourceLinked="1"/>
        <c:majorTickMark val="none"/>
        <c:minorTickMark val="none"/>
        <c:tickLblPos val="none"/>
        <c:crossAx val="437471528"/>
        <c:crosses val="autoZero"/>
        <c:auto val="1"/>
        <c:lblOffset val="100"/>
        <c:baseTimeUnit val="years"/>
      </c:dateAx>
      <c:valAx>
        <c:axId val="43747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65.010000000000005</c:v>
                </c:pt>
                <c:pt idx="1">
                  <c:v>64.040000000000006</c:v>
                </c:pt>
                <c:pt idx="2">
                  <c:v>62.94</c:v>
                </c:pt>
                <c:pt idx="3">
                  <c:v>60.47</c:v>
                </c:pt>
                <c:pt idx="4">
                  <c:v>47.77</c:v>
                </c:pt>
              </c:numCache>
            </c:numRef>
          </c:val>
        </c:ser>
        <c:dLbls>
          <c:showLegendKey val="0"/>
          <c:showVal val="0"/>
          <c:showCatName val="0"/>
          <c:showSerName val="0"/>
          <c:showPercent val="0"/>
          <c:showBubbleSize val="0"/>
        </c:dLbls>
        <c:gapWidth val="150"/>
        <c:axId val="375012808"/>
        <c:axId val="375011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012808"/>
        <c:axId val="375011632"/>
      </c:lineChart>
      <c:dateAx>
        <c:axId val="375012808"/>
        <c:scaling>
          <c:orientation val="minMax"/>
        </c:scaling>
        <c:delete val="1"/>
        <c:axPos val="b"/>
        <c:numFmt formatCode="ge" sourceLinked="1"/>
        <c:majorTickMark val="none"/>
        <c:minorTickMark val="none"/>
        <c:tickLblPos val="none"/>
        <c:crossAx val="375011632"/>
        <c:crosses val="autoZero"/>
        <c:auto val="1"/>
        <c:lblOffset val="100"/>
        <c:baseTimeUnit val="years"/>
      </c:dateAx>
      <c:valAx>
        <c:axId val="375011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158464"/>
        <c:axId val="431157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158464"/>
        <c:axId val="431157680"/>
      </c:lineChart>
      <c:dateAx>
        <c:axId val="431158464"/>
        <c:scaling>
          <c:orientation val="minMax"/>
        </c:scaling>
        <c:delete val="1"/>
        <c:axPos val="b"/>
        <c:numFmt formatCode="ge" sourceLinked="1"/>
        <c:majorTickMark val="none"/>
        <c:minorTickMark val="none"/>
        <c:tickLblPos val="none"/>
        <c:crossAx val="431157680"/>
        <c:crosses val="autoZero"/>
        <c:auto val="1"/>
        <c:lblOffset val="100"/>
        <c:baseTimeUnit val="years"/>
      </c:dateAx>
      <c:valAx>
        <c:axId val="43115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7560752"/>
        <c:axId val="42880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7560752"/>
        <c:axId val="428808392"/>
      </c:lineChart>
      <c:dateAx>
        <c:axId val="427560752"/>
        <c:scaling>
          <c:orientation val="minMax"/>
        </c:scaling>
        <c:delete val="1"/>
        <c:axPos val="b"/>
        <c:numFmt formatCode="ge" sourceLinked="1"/>
        <c:majorTickMark val="none"/>
        <c:minorTickMark val="none"/>
        <c:tickLblPos val="none"/>
        <c:crossAx val="428808392"/>
        <c:crosses val="autoZero"/>
        <c:auto val="1"/>
        <c:lblOffset val="100"/>
        <c:baseTimeUnit val="years"/>
      </c:dateAx>
      <c:valAx>
        <c:axId val="42880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560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895112"/>
        <c:axId val="4249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5112"/>
        <c:axId val="424946784"/>
      </c:lineChart>
      <c:dateAx>
        <c:axId val="434895112"/>
        <c:scaling>
          <c:orientation val="minMax"/>
        </c:scaling>
        <c:delete val="1"/>
        <c:axPos val="b"/>
        <c:numFmt formatCode="ge" sourceLinked="1"/>
        <c:majorTickMark val="none"/>
        <c:minorTickMark val="none"/>
        <c:tickLblPos val="none"/>
        <c:crossAx val="424946784"/>
        <c:crosses val="autoZero"/>
        <c:auto val="1"/>
        <c:lblOffset val="100"/>
        <c:baseTimeUnit val="years"/>
      </c:dateAx>
      <c:valAx>
        <c:axId val="42494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373384"/>
        <c:axId val="43121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373384"/>
        <c:axId val="431210384"/>
      </c:lineChart>
      <c:dateAx>
        <c:axId val="373373384"/>
        <c:scaling>
          <c:orientation val="minMax"/>
        </c:scaling>
        <c:delete val="1"/>
        <c:axPos val="b"/>
        <c:numFmt formatCode="ge" sourceLinked="1"/>
        <c:majorTickMark val="none"/>
        <c:minorTickMark val="none"/>
        <c:tickLblPos val="none"/>
        <c:crossAx val="431210384"/>
        <c:crosses val="autoZero"/>
        <c:auto val="1"/>
        <c:lblOffset val="100"/>
        <c:baseTimeUnit val="years"/>
      </c:dateAx>
      <c:valAx>
        <c:axId val="43121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1679.11</c:v>
                </c:pt>
                <c:pt idx="1">
                  <c:v>1893.38</c:v>
                </c:pt>
                <c:pt idx="2">
                  <c:v>2634.88</c:v>
                </c:pt>
                <c:pt idx="3">
                  <c:v>2255.02</c:v>
                </c:pt>
                <c:pt idx="4">
                  <c:v>1924.82</c:v>
                </c:pt>
              </c:numCache>
            </c:numRef>
          </c:val>
        </c:ser>
        <c:dLbls>
          <c:showLegendKey val="0"/>
          <c:showVal val="0"/>
          <c:showCatName val="0"/>
          <c:showSerName val="0"/>
          <c:showPercent val="0"/>
          <c:showBubbleSize val="0"/>
        </c:dLbls>
        <c:gapWidth val="150"/>
        <c:axId val="425160168"/>
        <c:axId val="31352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3394.76</c:v>
                </c:pt>
                <c:pt idx="2">
                  <c:v>3189.89</c:v>
                </c:pt>
                <c:pt idx="3">
                  <c:v>2585.83</c:v>
                </c:pt>
                <c:pt idx="4">
                  <c:v>2464.06</c:v>
                </c:pt>
              </c:numCache>
            </c:numRef>
          </c:val>
          <c:smooth val="0"/>
        </c:ser>
        <c:dLbls>
          <c:showLegendKey val="0"/>
          <c:showVal val="0"/>
          <c:showCatName val="0"/>
          <c:showSerName val="0"/>
          <c:showPercent val="0"/>
          <c:showBubbleSize val="0"/>
        </c:dLbls>
        <c:marker val="1"/>
        <c:smooth val="0"/>
        <c:axId val="425160168"/>
        <c:axId val="313526768"/>
      </c:lineChart>
      <c:dateAx>
        <c:axId val="425160168"/>
        <c:scaling>
          <c:orientation val="minMax"/>
        </c:scaling>
        <c:delete val="1"/>
        <c:axPos val="b"/>
        <c:numFmt formatCode="ge" sourceLinked="1"/>
        <c:majorTickMark val="none"/>
        <c:minorTickMark val="none"/>
        <c:tickLblPos val="none"/>
        <c:crossAx val="313526768"/>
        <c:crosses val="autoZero"/>
        <c:auto val="1"/>
        <c:lblOffset val="100"/>
        <c:baseTimeUnit val="years"/>
      </c:dateAx>
      <c:valAx>
        <c:axId val="31352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64.08</c:v>
                </c:pt>
                <c:pt idx="1">
                  <c:v>57.76</c:v>
                </c:pt>
                <c:pt idx="2">
                  <c:v>54.13</c:v>
                </c:pt>
                <c:pt idx="3">
                  <c:v>47.43</c:v>
                </c:pt>
                <c:pt idx="4">
                  <c:v>24.24</c:v>
                </c:pt>
              </c:numCache>
            </c:numRef>
          </c:val>
        </c:ser>
        <c:dLbls>
          <c:showLegendKey val="0"/>
          <c:showVal val="0"/>
          <c:showCatName val="0"/>
          <c:showSerName val="0"/>
          <c:showPercent val="0"/>
          <c:showBubbleSize val="0"/>
        </c:dLbls>
        <c:gapWidth val="150"/>
        <c:axId val="437466432"/>
        <c:axId val="437466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32.81</c:v>
                </c:pt>
                <c:pt idx="2">
                  <c:v>27.92</c:v>
                </c:pt>
                <c:pt idx="3">
                  <c:v>31.45</c:v>
                </c:pt>
                <c:pt idx="4">
                  <c:v>32.909999999999997</c:v>
                </c:pt>
              </c:numCache>
            </c:numRef>
          </c:val>
          <c:smooth val="0"/>
        </c:ser>
        <c:dLbls>
          <c:showLegendKey val="0"/>
          <c:showVal val="0"/>
          <c:showCatName val="0"/>
          <c:showSerName val="0"/>
          <c:showPercent val="0"/>
          <c:showBubbleSize val="0"/>
        </c:dLbls>
        <c:marker val="1"/>
        <c:smooth val="0"/>
        <c:axId val="437466432"/>
        <c:axId val="437466824"/>
      </c:lineChart>
      <c:dateAx>
        <c:axId val="437466432"/>
        <c:scaling>
          <c:orientation val="minMax"/>
        </c:scaling>
        <c:delete val="1"/>
        <c:axPos val="b"/>
        <c:numFmt formatCode="ge" sourceLinked="1"/>
        <c:majorTickMark val="none"/>
        <c:minorTickMark val="none"/>
        <c:tickLblPos val="none"/>
        <c:crossAx val="437466824"/>
        <c:crosses val="autoZero"/>
        <c:auto val="1"/>
        <c:lblOffset val="100"/>
        <c:baseTimeUnit val="years"/>
      </c:dateAx>
      <c:valAx>
        <c:axId val="43746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6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249.7</c:v>
                </c:pt>
                <c:pt idx="1">
                  <c:v>285.73</c:v>
                </c:pt>
                <c:pt idx="2">
                  <c:v>318.54000000000002</c:v>
                </c:pt>
                <c:pt idx="3">
                  <c:v>365.55</c:v>
                </c:pt>
                <c:pt idx="4">
                  <c:v>712.29</c:v>
                </c:pt>
              </c:numCache>
            </c:numRef>
          </c:val>
        </c:ser>
        <c:dLbls>
          <c:showLegendKey val="0"/>
          <c:showVal val="0"/>
          <c:showCatName val="0"/>
          <c:showSerName val="0"/>
          <c:showPercent val="0"/>
          <c:showBubbleSize val="0"/>
        </c:dLbls>
        <c:gapWidth val="150"/>
        <c:axId val="437468000"/>
        <c:axId val="43746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483.69</c:v>
                </c:pt>
                <c:pt idx="2">
                  <c:v>602.87</c:v>
                </c:pt>
                <c:pt idx="3">
                  <c:v>588.54999999999995</c:v>
                </c:pt>
                <c:pt idx="4">
                  <c:v>561.54</c:v>
                </c:pt>
              </c:numCache>
            </c:numRef>
          </c:val>
          <c:smooth val="0"/>
        </c:ser>
        <c:dLbls>
          <c:showLegendKey val="0"/>
          <c:showVal val="0"/>
          <c:showCatName val="0"/>
          <c:showSerName val="0"/>
          <c:showPercent val="0"/>
          <c:showBubbleSize val="0"/>
        </c:dLbls>
        <c:marker val="1"/>
        <c:smooth val="0"/>
        <c:axId val="437468000"/>
        <c:axId val="437468392"/>
      </c:lineChart>
      <c:dateAx>
        <c:axId val="437468000"/>
        <c:scaling>
          <c:orientation val="minMax"/>
        </c:scaling>
        <c:delete val="1"/>
        <c:axPos val="b"/>
        <c:numFmt formatCode="ge" sourceLinked="1"/>
        <c:majorTickMark val="none"/>
        <c:minorTickMark val="none"/>
        <c:tickLblPos val="none"/>
        <c:crossAx val="437468392"/>
        <c:crosses val="autoZero"/>
        <c:auto val="1"/>
        <c:lblOffset val="100"/>
        <c:baseTimeUnit val="years"/>
      </c:dateAx>
      <c:valAx>
        <c:axId val="43746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4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4"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I2</v>
      </c>
      <c r="X8" s="70"/>
      <c r="Y8" s="70"/>
      <c r="Z8" s="70"/>
      <c r="AA8" s="70"/>
      <c r="AB8" s="70"/>
      <c r="AC8" s="70"/>
      <c r="AD8" s="3"/>
      <c r="AE8" s="3"/>
      <c r="AF8" s="3"/>
      <c r="AG8" s="3"/>
      <c r="AH8" s="3"/>
      <c r="AI8" s="3"/>
      <c r="AJ8" s="3"/>
      <c r="AK8" s="3"/>
      <c r="AL8" s="64">
        <f>データ!R6</f>
        <v>80761</v>
      </c>
      <c r="AM8" s="64"/>
      <c r="AN8" s="64"/>
      <c r="AO8" s="64"/>
      <c r="AP8" s="64"/>
      <c r="AQ8" s="64"/>
      <c r="AR8" s="64"/>
      <c r="AS8" s="64"/>
      <c r="AT8" s="63">
        <f>データ!S6</f>
        <v>1209.5999999999999</v>
      </c>
      <c r="AU8" s="63"/>
      <c r="AV8" s="63"/>
      <c r="AW8" s="63"/>
      <c r="AX8" s="63"/>
      <c r="AY8" s="63"/>
      <c r="AZ8" s="63"/>
      <c r="BA8" s="63"/>
      <c r="BB8" s="63">
        <f>データ!T6</f>
        <v>66.77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0.11</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90</v>
      </c>
      <c r="AM10" s="64"/>
      <c r="AN10" s="64"/>
      <c r="AO10" s="64"/>
      <c r="AP10" s="64"/>
      <c r="AQ10" s="64"/>
      <c r="AR10" s="64"/>
      <c r="AS10" s="64"/>
      <c r="AT10" s="63">
        <f>データ!V6</f>
        <v>0.17</v>
      </c>
      <c r="AU10" s="63"/>
      <c r="AV10" s="63"/>
      <c r="AW10" s="63"/>
      <c r="AX10" s="63"/>
      <c r="AY10" s="63"/>
      <c r="AZ10" s="63"/>
      <c r="BA10" s="63"/>
      <c r="BB10" s="63">
        <f>データ!W6</f>
        <v>529.41</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O7G0R8KOdQvZEi4VMinb4NEz4OObG9/M0OQ7uTjYxffxi1h8D4aOM9RT+4JhIOJ/Fm5bWDVXb8wA/oqEFdU7MA==" saltValue="fGABu40X1/MNPwvjOoBkwQ=="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F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52108</v>
      </c>
      <c r="D6" s="31">
        <f t="shared" si="3"/>
        <v>47</v>
      </c>
      <c r="E6" s="31">
        <f t="shared" si="3"/>
        <v>17</v>
      </c>
      <c r="F6" s="31">
        <f t="shared" si="3"/>
        <v>9</v>
      </c>
      <c r="G6" s="31">
        <f t="shared" si="3"/>
        <v>0</v>
      </c>
      <c r="H6" s="31" t="str">
        <f t="shared" si="3"/>
        <v>秋田県　由利本荘市</v>
      </c>
      <c r="I6" s="31" t="str">
        <f t="shared" si="3"/>
        <v>法非適用</v>
      </c>
      <c r="J6" s="31" t="str">
        <f t="shared" si="3"/>
        <v>下水道事業</v>
      </c>
      <c r="K6" s="31" t="str">
        <f t="shared" si="3"/>
        <v>小規模集合排水処理</v>
      </c>
      <c r="L6" s="31" t="str">
        <f t="shared" si="3"/>
        <v>I2</v>
      </c>
      <c r="M6" s="32" t="str">
        <f t="shared" si="3"/>
        <v>-</v>
      </c>
      <c r="N6" s="32" t="str">
        <f t="shared" si="3"/>
        <v>該当数値なし</v>
      </c>
      <c r="O6" s="32">
        <f t="shared" si="3"/>
        <v>0.11</v>
      </c>
      <c r="P6" s="32">
        <f t="shared" si="3"/>
        <v>100</v>
      </c>
      <c r="Q6" s="32">
        <f t="shared" si="3"/>
        <v>3284</v>
      </c>
      <c r="R6" s="32">
        <f t="shared" si="3"/>
        <v>80761</v>
      </c>
      <c r="S6" s="32">
        <f t="shared" si="3"/>
        <v>1209.5999999999999</v>
      </c>
      <c r="T6" s="32">
        <f t="shared" si="3"/>
        <v>66.77</v>
      </c>
      <c r="U6" s="32">
        <f t="shared" si="3"/>
        <v>90</v>
      </c>
      <c r="V6" s="32">
        <f t="shared" si="3"/>
        <v>0.17</v>
      </c>
      <c r="W6" s="32">
        <f t="shared" si="3"/>
        <v>529.41</v>
      </c>
      <c r="X6" s="33">
        <f>IF(X7="",NA(),X7)</f>
        <v>65.010000000000005</v>
      </c>
      <c r="Y6" s="33">
        <f t="shared" ref="Y6:AG6" si="4">IF(Y7="",NA(),Y7)</f>
        <v>64.040000000000006</v>
      </c>
      <c r="Z6" s="33">
        <f t="shared" si="4"/>
        <v>62.94</v>
      </c>
      <c r="AA6" s="33">
        <f t="shared" si="4"/>
        <v>60.47</v>
      </c>
      <c r="AB6" s="33">
        <f t="shared" si="4"/>
        <v>47.77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1679.11</v>
      </c>
      <c r="BF6" s="33">
        <f t="shared" ref="BF6:BN6" si="7">IF(BF7="",NA(),BF7)</f>
        <v>1893.38</v>
      </c>
      <c r="BG6" s="33">
        <f t="shared" si="7"/>
        <v>2634.88</v>
      </c>
      <c r="BH6" s="33">
        <f t="shared" si="7"/>
        <v>2255.02</v>
      </c>
      <c r="BI6" s="33">
        <f t="shared" si="7"/>
        <v>1924.82</v>
      </c>
      <c r="BJ6" s="33">
        <f t="shared" si="7"/>
        <v>2988.96</v>
      </c>
      <c r="BK6" s="33">
        <f t="shared" si="7"/>
        <v>3394.76</v>
      </c>
      <c r="BL6" s="33">
        <f t="shared" si="7"/>
        <v>3189.89</v>
      </c>
      <c r="BM6" s="33">
        <f t="shared" si="7"/>
        <v>2585.83</v>
      </c>
      <c r="BN6" s="33">
        <f t="shared" si="7"/>
        <v>2464.06</v>
      </c>
      <c r="BO6" s="32" t="str">
        <f>IF(BO7="","",IF(BO7="-","【-】","【"&amp;SUBSTITUTE(TEXT(BO7,"#,##0.00"),"-","△")&amp;"】"))</f>
        <v>【2,685.08】</v>
      </c>
      <c r="BP6" s="33">
        <f>IF(BP7="",NA(),BP7)</f>
        <v>64.08</v>
      </c>
      <c r="BQ6" s="33">
        <f t="shared" ref="BQ6:BY6" si="8">IF(BQ7="",NA(),BQ7)</f>
        <v>57.76</v>
      </c>
      <c r="BR6" s="33">
        <f t="shared" si="8"/>
        <v>54.13</v>
      </c>
      <c r="BS6" s="33">
        <f t="shared" si="8"/>
        <v>47.43</v>
      </c>
      <c r="BT6" s="33">
        <f t="shared" si="8"/>
        <v>24.24</v>
      </c>
      <c r="BU6" s="33">
        <f t="shared" si="8"/>
        <v>26.99</v>
      </c>
      <c r="BV6" s="33">
        <f t="shared" si="8"/>
        <v>32.81</v>
      </c>
      <c r="BW6" s="33">
        <f t="shared" si="8"/>
        <v>27.92</v>
      </c>
      <c r="BX6" s="33">
        <f t="shared" si="8"/>
        <v>31.45</v>
      </c>
      <c r="BY6" s="33">
        <f t="shared" si="8"/>
        <v>32.909999999999997</v>
      </c>
      <c r="BZ6" s="32" t="str">
        <f>IF(BZ7="","",IF(BZ7="-","【-】","【"&amp;SUBSTITUTE(TEXT(BZ7,"#,##0.00"),"-","△")&amp;"】"))</f>
        <v>【30.63】</v>
      </c>
      <c r="CA6" s="33">
        <f>IF(CA7="",NA(),CA7)</f>
        <v>249.7</v>
      </c>
      <c r="CB6" s="33">
        <f t="shared" ref="CB6:CJ6" si="9">IF(CB7="",NA(),CB7)</f>
        <v>285.73</v>
      </c>
      <c r="CC6" s="33">
        <f t="shared" si="9"/>
        <v>318.54000000000002</v>
      </c>
      <c r="CD6" s="33">
        <f t="shared" si="9"/>
        <v>365.55</v>
      </c>
      <c r="CE6" s="33">
        <f t="shared" si="9"/>
        <v>712.29</v>
      </c>
      <c r="CF6" s="33">
        <f t="shared" si="9"/>
        <v>663.6</v>
      </c>
      <c r="CG6" s="33">
        <f t="shared" si="9"/>
        <v>483.69</v>
      </c>
      <c r="CH6" s="33">
        <f t="shared" si="9"/>
        <v>602.87</v>
      </c>
      <c r="CI6" s="33">
        <f t="shared" si="9"/>
        <v>588.54999999999995</v>
      </c>
      <c r="CJ6" s="33">
        <f t="shared" si="9"/>
        <v>561.54</v>
      </c>
      <c r="CK6" s="32" t="str">
        <f>IF(CK7="","",IF(CK7="-","【-】","【"&amp;SUBSTITUTE(TEXT(CK7,"#,##0.00"),"-","△")&amp;"】"))</f>
        <v>【600.63】</v>
      </c>
      <c r="CL6" s="33">
        <f>IF(CL7="",NA(),CL7)</f>
        <v>38.96</v>
      </c>
      <c r="CM6" s="33">
        <f t="shared" ref="CM6:CU6" si="10">IF(CM7="",NA(),CM7)</f>
        <v>36.36</v>
      </c>
      <c r="CN6" s="33">
        <f t="shared" si="10"/>
        <v>33.770000000000003</v>
      </c>
      <c r="CO6" s="33">
        <f t="shared" si="10"/>
        <v>31.17</v>
      </c>
      <c r="CP6" s="33">
        <f t="shared" si="10"/>
        <v>24.68</v>
      </c>
      <c r="CQ6" s="33">
        <f t="shared" si="10"/>
        <v>38.97</v>
      </c>
      <c r="CR6" s="33">
        <f t="shared" si="10"/>
        <v>45.55</v>
      </c>
      <c r="CS6" s="33">
        <f t="shared" si="10"/>
        <v>35.64</v>
      </c>
      <c r="CT6" s="33">
        <f t="shared" si="10"/>
        <v>37.950000000000003</v>
      </c>
      <c r="CU6" s="33">
        <f t="shared" si="10"/>
        <v>34.92</v>
      </c>
      <c r="CV6" s="32" t="str">
        <f>IF(CV7="","",IF(CV7="-","【-】","【"&amp;SUBSTITUTE(TEXT(CV7,"#,##0.00"),"-","△")&amp;"】"))</f>
        <v>【36.67】</v>
      </c>
      <c r="CW6" s="33">
        <f>IF(CW7="",NA(),CW7)</f>
        <v>83.48</v>
      </c>
      <c r="CX6" s="33">
        <f t="shared" ref="CX6:DF6" si="11">IF(CX7="",NA(),CX7)</f>
        <v>83.78</v>
      </c>
      <c r="CY6" s="33">
        <f t="shared" si="11"/>
        <v>82.35</v>
      </c>
      <c r="CZ6" s="33">
        <f t="shared" si="11"/>
        <v>81.05</v>
      </c>
      <c r="DA6" s="33">
        <f t="shared" si="11"/>
        <v>80</v>
      </c>
      <c r="DB6" s="33">
        <f t="shared" si="11"/>
        <v>86.89</v>
      </c>
      <c r="DC6" s="33">
        <f t="shared" si="11"/>
        <v>80.91</v>
      </c>
      <c r="DD6" s="33">
        <f t="shared" si="11"/>
        <v>87.19</v>
      </c>
      <c r="DE6" s="33">
        <f t="shared" si="11"/>
        <v>88.2</v>
      </c>
      <c r="DF6" s="33">
        <f t="shared" si="11"/>
        <v>88.64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3">
        <f t="shared" si="14"/>
        <v>0.01</v>
      </c>
      <c r="EM6" s="32">
        <f t="shared" si="14"/>
        <v>0</v>
      </c>
      <c r="EN6" s="32" t="str">
        <f>IF(EN7="","",IF(EN7="-","【-】","【"&amp;SUBSTITUTE(TEXT(EN7,"#,##0.00"),"-","△")&amp;"】"))</f>
        <v>【0.17】</v>
      </c>
    </row>
    <row r="7" spans="1:144" s="34" customFormat="1" x14ac:dyDescent="0.15">
      <c r="A7" s="26"/>
      <c r="B7" s="35">
        <v>2015</v>
      </c>
      <c r="C7" s="35">
        <v>52108</v>
      </c>
      <c r="D7" s="35">
        <v>47</v>
      </c>
      <c r="E7" s="35">
        <v>17</v>
      </c>
      <c r="F7" s="35">
        <v>9</v>
      </c>
      <c r="G7" s="35">
        <v>0</v>
      </c>
      <c r="H7" s="35" t="s">
        <v>96</v>
      </c>
      <c r="I7" s="35" t="s">
        <v>97</v>
      </c>
      <c r="J7" s="35" t="s">
        <v>98</v>
      </c>
      <c r="K7" s="35" t="s">
        <v>99</v>
      </c>
      <c r="L7" s="35" t="s">
        <v>100</v>
      </c>
      <c r="M7" s="36" t="s">
        <v>101</v>
      </c>
      <c r="N7" s="36" t="s">
        <v>102</v>
      </c>
      <c r="O7" s="36">
        <v>0.11</v>
      </c>
      <c r="P7" s="36">
        <v>100</v>
      </c>
      <c r="Q7" s="36">
        <v>3284</v>
      </c>
      <c r="R7" s="36">
        <v>80761</v>
      </c>
      <c r="S7" s="36">
        <v>1209.5999999999999</v>
      </c>
      <c r="T7" s="36">
        <v>66.77</v>
      </c>
      <c r="U7" s="36">
        <v>90</v>
      </c>
      <c r="V7" s="36">
        <v>0.17</v>
      </c>
      <c r="W7" s="36">
        <v>529.41</v>
      </c>
      <c r="X7" s="36">
        <v>65.010000000000005</v>
      </c>
      <c r="Y7" s="36">
        <v>64.040000000000006</v>
      </c>
      <c r="Z7" s="36">
        <v>62.94</v>
      </c>
      <c r="AA7" s="36">
        <v>60.47</v>
      </c>
      <c r="AB7" s="36">
        <v>47.77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1679.11</v>
      </c>
      <c r="BF7" s="36">
        <v>1893.38</v>
      </c>
      <c r="BG7" s="36">
        <v>2634.88</v>
      </c>
      <c r="BH7" s="36">
        <v>2255.02</v>
      </c>
      <c r="BI7" s="36">
        <v>1924.82</v>
      </c>
      <c r="BJ7" s="36">
        <v>2988.96</v>
      </c>
      <c r="BK7" s="36">
        <v>3394.76</v>
      </c>
      <c r="BL7" s="36">
        <v>3189.89</v>
      </c>
      <c r="BM7" s="36">
        <v>2585.83</v>
      </c>
      <c r="BN7" s="36">
        <v>2464.06</v>
      </c>
      <c r="BO7" s="36">
        <v>2685.08</v>
      </c>
      <c r="BP7" s="36">
        <v>64.08</v>
      </c>
      <c r="BQ7" s="36">
        <v>57.76</v>
      </c>
      <c r="BR7" s="36">
        <v>54.13</v>
      </c>
      <c r="BS7" s="36">
        <v>47.43</v>
      </c>
      <c r="BT7" s="36">
        <v>24.24</v>
      </c>
      <c r="BU7" s="36">
        <v>26.99</v>
      </c>
      <c r="BV7" s="36">
        <v>32.81</v>
      </c>
      <c r="BW7" s="36">
        <v>27.92</v>
      </c>
      <c r="BX7" s="36">
        <v>31.45</v>
      </c>
      <c r="BY7" s="36">
        <v>32.909999999999997</v>
      </c>
      <c r="BZ7" s="36">
        <v>30.63</v>
      </c>
      <c r="CA7" s="36">
        <v>249.7</v>
      </c>
      <c r="CB7" s="36">
        <v>285.73</v>
      </c>
      <c r="CC7" s="36">
        <v>318.54000000000002</v>
      </c>
      <c r="CD7" s="36">
        <v>365.55</v>
      </c>
      <c r="CE7" s="36">
        <v>712.29</v>
      </c>
      <c r="CF7" s="36">
        <v>663.6</v>
      </c>
      <c r="CG7" s="36">
        <v>483.69</v>
      </c>
      <c r="CH7" s="36">
        <v>602.87</v>
      </c>
      <c r="CI7" s="36">
        <v>588.54999999999995</v>
      </c>
      <c r="CJ7" s="36">
        <v>561.54</v>
      </c>
      <c r="CK7" s="36">
        <v>600.63</v>
      </c>
      <c r="CL7" s="36">
        <v>38.96</v>
      </c>
      <c r="CM7" s="36">
        <v>36.36</v>
      </c>
      <c r="CN7" s="36">
        <v>33.770000000000003</v>
      </c>
      <c r="CO7" s="36">
        <v>31.17</v>
      </c>
      <c r="CP7" s="36">
        <v>24.68</v>
      </c>
      <c r="CQ7" s="36">
        <v>38.97</v>
      </c>
      <c r="CR7" s="36">
        <v>45.55</v>
      </c>
      <c r="CS7" s="36">
        <v>35.64</v>
      </c>
      <c r="CT7" s="36">
        <v>37.950000000000003</v>
      </c>
      <c r="CU7" s="36">
        <v>34.92</v>
      </c>
      <c r="CV7" s="36">
        <v>36.67</v>
      </c>
      <c r="CW7" s="36">
        <v>83.48</v>
      </c>
      <c r="CX7" s="36">
        <v>83.78</v>
      </c>
      <c r="CY7" s="36">
        <v>82.35</v>
      </c>
      <c r="CZ7" s="36">
        <v>81.05</v>
      </c>
      <c r="DA7" s="36">
        <v>80</v>
      </c>
      <c r="DB7" s="36">
        <v>86.89</v>
      </c>
      <c r="DC7" s="36">
        <v>80.91</v>
      </c>
      <c r="DD7" s="36">
        <v>87.19</v>
      </c>
      <c r="DE7" s="36">
        <v>88.2</v>
      </c>
      <c r="DF7" s="36">
        <v>88.64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0.01</v>
      </c>
      <c r="EM7" s="36">
        <v>0</v>
      </c>
      <c r="EN7" s="36">
        <v>0.17</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2017-02-15T04:27:19Z</cp:lastPrinted>
  <dcterms:created xsi:type="dcterms:W3CDTF">2017-02-08T03:20:15Z</dcterms:created>
  <dcterms:modified xsi:type="dcterms:W3CDTF">2017-02-15T04:27:21Z</dcterms:modified>
  <cp:category/>
</cp:coreProperties>
</file>