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35000000-建設部\1035200000-上下水道課\移行\経営比較分析表\【27年度決算】H29.1経営比較分析表\04.H29.2.10分析再配布\"/>
    </mc:Choice>
  </mc:AlternateContent>
  <workbookProtection workbookAlgorithmName="SHA-512" workbookHashValue="8KOAMp01X3yb57JaChXsk8NvMycW8o2VY721aB10UWAQjieWDQBUtjcWzidfxZaoUSdXR0QPTKTDjZTt7vChJg==" workbookSaltValue="lvYHWkT6px4RE+5wFkPkSg==" workbookSpinCount="100000" lockStructure="1"/>
  <bookViews>
    <workbookView xWindow="0" yWindow="0" windowWidth="23040" windowHeight="940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<sst xmlns="http://schemas.openxmlformats.org/spreadsheetml/2006/main" count="221" uniqueCount="111">
  <si>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</si>
  <si>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</si>
  <si>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</si>
  <si>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</si>
  <si>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</si>
  <si>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</si>
  <si>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</si>
  <si>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</si>
  <si>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</si>
  <si>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</si>
  <si>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</si>
  <si>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</si>
  <si>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</si>
  <si>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</si>
  <si>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</si>
  <si>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</si>
  <si>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</si>
  <si>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</si>
  <si>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</si>
  <si>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</si>
  <si>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</si>
  <si>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</si>
  <si>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</si>
  <si>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</si>
  <si>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</si>
  <si>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</si>
  <si>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</si>
  <si>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</si>
  <si>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</si>
  <si>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</si>
  <si>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</si>
  <si>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</si>
  <si>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</si>
  <si>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</si>
  <si>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</si>
  <si>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</si>
  <si>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</si>
  <si>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</si>
  <si>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</si>
  <si>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</si>
  <si>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</si>
  <si>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</si>
  <si>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</si>
  <si>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</si>
  <si>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</si>
  <si>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</si>
  <si>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</si>
  <si>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</si>
  <si>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</si>
  <si>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</si>
  <si>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</si>
  <si>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</si>
  <si>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</si>
  <si>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</si>
  <si>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</si>
  <si>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</si>
  <si>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</si>
  <si>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</si>
  <si>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</si>
  <si>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</si>
  <si>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</si>
  <si>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</si>
  <si>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</si>
  <si>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</si>
  <si>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</si>
  <si>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</si>
  <si>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</si>
  <si>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</si>
  <si>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</si>
  <si>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</si>
  <si>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</si>
  <si>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</si>
  <si>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</si>
  <si>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</si>
  <si>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</si>
  <si>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</si>
  <si>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</si>
  <si>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</si>
  <si>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</si>
  <si>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</si>
  <si>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</si>
  <si>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</si>
  <si>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</si>
  <si>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</si>
  <si>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</si>
  <si>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</si>
  <si>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</si>
  <si>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</si>
  <si>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</si>
  <si>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</si>
  <si>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</si>
  <si>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</si>
  <si>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</si>
  <si>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</si>
  <si>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</si>
  <si>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</si>
  <si>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由利本荘市</t>
  </si>
  <si>
    <t>法非適用</t>
  </si>
  <si>
    <t>下水道事業</t>
  </si>
  <si>
    <t>漁業集落排水</t>
  </si>
  <si>
    <t>H2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</si>
  <si>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</si>
  <si>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</si>
  <si>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</si>
  <si>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</si>
  <si>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</si>
  <si>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</si>
  <si>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</si>
  <si>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管渠耐用年数まで至っていないが、将来の改築等を見据え財源を確保しつつ、投資計画に沿った更新を行う必要がある。</t>
    <phoneticPr fontId="4"/>
  </si>
  <si>
    <t xml:space="preserve"> 今後、人口減少社会を迎える中で使用料の増加は見込みにくい状況にあるため、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phoneticPr fontId="4"/>
  </si>
  <si>
    <t>①収益的収支比率は年々減少傾向である。収益、費用ともに減少しているものの、地方債償還金が年々増加しているため大幅な改善が見込めない。今後、更なる費用削減を図り経営改善を図っていく必要がある。
④は類似団体平均値と比べて低くなっており、当分機能強化等の事業は予定がないため今後は大幅な増加にならない見込みである。
⑤⑥は類似団体平均値と比べて優位となっているが、今後も処理施設の統廃合等による維持管理費の削減や接続率の向上による有収水量を増加させる取組など経営改善を図る必要がある。
⑦は類似団体平均値と比べて高くなっているが、引き続き水洗化率向上に努め利用率の増加に努める。
⑧は類似団体平均値と比べて変わらないが、今後も引き続き排水設備に対する補助金交付や広報等による水洗化率向上に努める。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</si>
</sst>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1173192"/>
        <c:axId val="431174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quot;-&quot;">
                  <c:v>0.02</c:v>
                </c:pt>
                <c:pt idx="1">
                  <c:v>0</c:v>
                </c:pt>
                <c:pt idx="2" formatCode="#,##0.00;&quot;△&quot;#,##0.00;&quot;-&quot;">
                  <c:v>0.14000000000000001</c:v>
                </c:pt>
                <c:pt idx="3" formatCode="#,##0.00;&quot;△&quot;#,##0.00;&quot;-&quot;">
                  <c:v>0.05</c:v>
                </c:pt>
                <c:pt idx="4" formatCode="#,##0.00;&quot;△&quot;#,##0.00;&quot;-&quot;">
                  <c:v>0.18</c:v>
                </c:pt>
              </c:numCache>
            </c:numRef>
          </c:val>
          <c:smooth val="0"/>
        </c:ser>
        <c:dLbls>
          <c:showLegendKey val="0"/>
          <c:showVal val="0"/>
          <c:showCatName val="0"/>
          <c:showSerName val="0"/>
          <c:showPercent val="0"/>
          <c:showBubbleSize val="0"/>
        </c:dLbls>
        <c:marker val="1"/>
        <c:smooth val="0"/>
        <c:axId val="431173192"/>
        <c:axId val="431174368"/>
      </c:lineChart>
      <c:dateAx>
        <c:axId val="431173192"/>
        <c:scaling>
          <c:orientation val="minMax"/>
        </c:scaling>
        <c:delete val="1"/>
        <c:axPos val="b"/>
        <c:numFmt formatCode="ge" sourceLinked="1"/>
        <c:majorTickMark val="none"/>
        <c:minorTickMark val="none"/>
        <c:tickLblPos val="none"/>
        <c:crossAx val="431174368"/>
        <c:crosses val="autoZero"/>
        <c:auto val="1"/>
        <c:lblOffset val="100"/>
        <c:baseTimeUnit val="years"/>
      </c:dateAx>
      <c:valAx>
        <c:axId val="431174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173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33.99</c:v>
                </c:pt>
                <c:pt idx="1">
                  <c:v>45.98</c:v>
                </c:pt>
                <c:pt idx="2">
                  <c:v>45.98</c:v>
                </c:pt>
                <c:pt idx="3">
                  <c:v>51.9</c:v>
                </c:pt>
                <c:pt idx="4">
                  <c:v>59.38</c:v>
                </c:pt>
              </c:numCache>
            </c:numRef>
          </c:val>
        </c:ser>
        <c:dLbls>
          <c:showLegendKey val="0"/>
          <c:showVal val="0"/>
          <c:showCatName val="0"/>
          <c:showSerName val="0"/>
          <c:showPercent val="0"/>
          <c:showBubbleSize val="0"/>
        </c:dLbls>
        <c:gapWidth val="150"/>
        <c:axId val="576358864"/>
        <c:axId val="576359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37.130000000000003</c:v>
                </c:pt>
                <c:pt idx="1">
                  <c:v>38.24</c:v>
                </c:pt>
                <c:pt idx="2">
                  <c:v>39.42</c:v>
                </c:pt>
                <c:pt idx="3">
                  <c:v>39.68</c:v>
                </c:pt>
                <c:pt idx="4">
                  <c:v>35.64</c:v>
                </c:pt>
              </c:numCache>
            </c:numRef>
          </c:val>
          <c:smooth val="0"/>
        </c:ser>
        <c:dLbls>
          <c:showLegendKey val="0"/>
          <c:showVal val="0"/>
          <c:showCatName val="0"/>
          <c:showSerName val="0"/>
          <c:showPercent val="0"/>
          <c:showBubbleSize val="0"/>
        </c:dLbls>
        <c:marker val="1"/>
        <c:smooth val="0"/>
        <c:axId val="576358864"/>
        <c:axId val="576359256"/>
      </c:lineChart>
      <c:dateAx>
        <c:axId val="576358864"/>
        <c:scaling>
          <c:orientation val="minMax"/>
        </c:scaling>
        <c:delete val="1"/>
        <c:axPos val="b"/>
        <c:numFmt formatCode="ge" sourceLinked="1"/>
        <c:majorTickMark val="none"/>
        <c:minorTickMark val="none"/>
        <c:tickLblPos val="none"/>
        <c:crossAx val="576359256"/>
        <c:crosses val="autoZero"/>
        <c:auto val="1"/>
        <c:lblOffset val="100"/>
        <c:baseTimeUnit val="years"/>
      </c:dateAx>
      <c:valAx>
        <c:axId val="57635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358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76.42</c:v>
                </c:pt>
                <c:pt idx="1">
                  <c:v>79.16</c:v>
                </c:pt>
                <c:pt idx="2">
                  <c:v>80.89</c:v>
                </c:pt>
                <c:pt idx="3">
                  <c:v>82.53</c:v>
                </c:pt>
                <c:pt idx="4">
                  <c:v>84.09</c:v>
                </c:pt>
              </c:numCache>
            </c:numRef>
          </c:val>
        </c:ser>
        <c:dLbls>
          <c:showLegendKey val="0"/>
          <c:showVal val="0"/>
          <c:showCatName val="0"/>
          <c:showSerName val="0"/>
          <c:showPercent val="0"/>
          <c:showBubbleSize val="0"/>
        </c:dLbls>
        <c:gapWidth val="150"/>
        <c:axId val="576360432"/>
        <c:axId val="576360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81.8</c:v>
                </c:pt>
                <c:pt idx="1">
                  <c:v>81.84</c:v>
                </c:pt>
                <c:pt idx="2">
                  <c:v>82.97</c:v>
                </c:pt>
                <c:pt idx="3">
                  <c:v>83.95</c:v>
                </c:pt>
                <c:pt idx="4">
                  <c:v>82.92</c:v>
                </c:pt>
              </c:numCache>
            </c:numRef>
          </c:val>
          <c:smooth val="0"/>
        </c:ser>
        <c:dLbls>
          <c:showLegendKey val="0"/>
          <c:showVal val="0"/>
          <c:showCatName val="0"/>
          <c:showSerName val="0"/>
          <c:showPercent val="0"/>
          <c:showBubbleSize val="0"/>
        </c:dLbls>
        <c:marker val="1"/>
        <c:smooth val="0"/>
        <c:axId val="576360432"/>
        <c:axId val="576360824"/>
      </c:lineChart>
      <c:dateAx>
        <c:axId val="576360432"/>
        <c:scaling>
          <c:orientation val="minMax"/>
        </c:scaling>
        <c:delete val="1"/>
        <c:axPos val="b"/>
        <c:numFmt formatCode="ge" sourceLinked="1"/>
        <c:majorTickMark val="none"/>
        <c:minorTickMark val="none"/>
        <c:tickLblPos val="none"/>
        <c:crossAx val="576360824"/>
        <c:crosses val="autoZero"/>
        <c:auto val="1"/>
        <c:lblOffset val="100"/>
        <c:baseTimeUnit val="years"/>
      </c:dateAx>
      <c:valAx>
        <c:axId val="576360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36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78.25</c:v>
                </c:pt>
                <c:pt idx="1">
                  <c:v>78.569999999999993</c:v>
                </c:pt>
                <c:pt idx="2">
                  <c:v>74.25</c:v>
                </c:pt>
                <c:pt idx="3">
                  <c:v>73.94</c:v>
                </c:pt>
                <c:pt idx="4">
                  <c:v>63.93</c:v>
                </c:pt>
              </c:numCache>
            </c:numRef>
          </c:val>
        </c:ser>
        <c:dLbls>
          <c:showLegendKey val="0"/>
          <c:showVal val="0"/>
          <c:showCatName val="0"/>
          <c:showSerName val="0"/>
          <c:showPercent val="0"/>
          <c:showBubbleSize val="0"/>
        </c:dLbls>
        <c:gapWidth val="150"/>
        <c:axId val="375012808"/>
        <c:axId val="37501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5012808"/>
        <c:axId val="375013200"/>
      </c:lineChart>
      <c:dateAx>
        <c:axId val="375012808"/>
        <c:scaling>
          <c:orientation val="minMax"/>
        </c:scaling>
        <c:delete val="1"/>
        <c:axPos val="b"/>
        <c:numFmt formatCode="ge" sourceLinked="1"/>
        <c:majorTickMark val="none"/>
        <c:minorTickMark val="none"/>
        <c:tickLblPos val="none"/>
        <c:crossAx val="375013200"/>
        <c:crosses val="autoZero"/>
        <c:auto val="1"/>
        <c:lblOffset val="100"/>
        <c:baseTimeUnit val="years"/>
      </c:dateAx>
      <c:valAx>
        <c:axId val="37501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501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1158464"/>
        <c:axId val="431158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1158464"/>
        <c:axId val="431158072"/>
      </c:lineChart>
      <c:dateAx>
        <c:axId val="431158464"/>
        <c:scaling>
          <c:orientation val="minMax"/>
        </c:scaling>
        <c:delete val="1"/>
        <c:axPos val="b"/>
        <c:numFmt formatCode="ge" sourceLinked="1"/>
        <c:majorTickMark val="none"/>
        <c:minorTickMark val="none"/>
        <c:tickLblPos val="none"/>
        <c:crossAx val="431158072"/>
        <c:crosses val="autoZero"/>
        <c:auto val="1"/>
        <c:lblOffset val="100"/>
        <c:baseTimeUnit val="years"/>
      </c:dateAx>
      <c:valAx>
        <c:axId val="431158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1158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7276776"/>
        <c:axId val="377276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7276776"/>
        <c:axId val="377276384"/>
      </c:lineChart>
      <c:dateAx>
        <c:axId val="377276776"/>
        <c:scaling>
          <c:orientation val="minMax"/>
        </c:scaling>
        <c:delete val="1"/>
        <c:axPos val="b"/>
        <c:numFmt formatCode="ge" sourceLinked="1"/>
        <c:majorTickMark val="none"/>
        <c:minorTickMark val="none"/>
        <c:tickLblPos val="none"/>
        <c:crossAx val="377276384"/>
        <c:crosses val="autoZero"/>
        <c:auto val="1"/>
        <c:lblOffset val="100"/>
        <c:baseTimeUnit val="years"/>
      </c:dateAx>
      <c:valAx>
        <c:axId val="377276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7276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73373384"/>
        <c:axId val="37337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73373384"/>
        <c:axId val="373372208"/>
      </c:lineChart>
      <c:dateAx>
        <c:axId val="373373384"/>
        <c:scaling>
          <c:orientation val="minMax"/>
        </c:scaling>
        <c:delete val="1"/>
        <c:axPos val="b"/>
        <c:numFmt formatCode="ge" sourceLinked="1"/>
        <c:majorTickMark val="none"/>
        <c:minorTickMark val="none"/>
        <c:tickLblPos val="none"/>
        <c:crossAx val="373372208"/>
        <c:crosses val="autoZero"/>
        <c:auto val="1"/>
        <c:lblOffset val="100"/>
        <c:baseTimeUnit val="years"/>
      </c:dateAx>
      <c:valAx>
        <c:axId val="37337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73373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4895112"/>
        <c:axId val="43489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895112"/>
        <c:axId val="434897072"/>
      </c:lineChart>
      <c:dateAx>
        <c:axId val="434895112"/>
        <c:scaling>
          <c:orientation val="minMax"/>
        </c:scaling>
        <c:delete val="1"/>
        <c:axPos val="b"/>
        <c:numFmt formatCode="ge" sourceLinked="1"/>
        <c:majorTickMark val="none"/>
        <c:minorTickMark val="none"/>
        <c:tickLblPos val="none"/>
        <c:crossAx val="434897072"/>
        <c:crosses val="autoZero"/>
        <c:auto val="1"/>
        <c:lblOffset val="100"/>
        <c:baseTimeUnit val="years"/>
      </c:dateAx>
      <c:valAx>
        <c:axId val="43489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895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567.30999999999995</c:v>
                </c:pt>
                <c:pt idx="1">
                  <c:v>630.01</c:v>
                </c:pt>
                <c:pt idx="2">
                  <c:v>861.76</c:v>
                </c:pt>
                <c:pt idx="3">
                  <c:v>688.21</c:v>
                </c:pt>
                <c:pt idx="4">
                  <c:v>504.34</c:v>
                </c:pt>
              </c:numCache>
            </c:numRef>
          </c:val>
        </c:ser>
        <c:dLbls>
          <c:showLegendKey val="0"/>
          <c:showVal val="0"/>
          <c:showCatName val="0"/>
          <c:showSerName val="0"/>
          <c:showPercent val="0"/>
          <c:showBubbleSize val="0"/>
        </c:dLbls>
        <c:gapWidth val="150"/>
        <c:axId val="425160168"/>
        <c:axId val="425163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866.07</c:v>
                </c:pt>
                <c:pt idx="1">
                  <c:v>827.19</c:v>
                </c:pt>
                <c:pt idx="2">
                  <c:v>817.63</c:v>
                </c:pt>
                <c:pt idx="3">
                  <c:v>830.5</c:v>
                </c:pt>
                <c:pt idx="4">
                  <c:v>1029.24</c:v>
                </c:pt>
              </c:numCache>
            </c:numRef>
          </c:val>
          <c:smooth val="0"/>
        </c:ser>
        <c:dLbls>
          <c:showLegendKey val="0"/>
          <c:showVal val="0"/>
          <c:showCatName val="0"/>
          <c:showSerName val="0"/>
          <c:showPercent val="0"/>
          <c:showBubbleSize val="0"/>
        </c:dLbls>
        <c:marker val="1"/>
        <c:smooth val="0"/>
        <c:axId val="425160168"/>
        <c:axId val="425163304"/>
      </c:lineChart>
      <c:dateAx>
        <c:axId val="425160168"/>
        <c:scaling>
          <c:orientation val="minMax"/>
        </c:scaling>
        <c:delete val="1"/>
        <c:axPos val="b"/>
        <c:numFmt formatCode="ge" sourceLinked="1"/>
        <c:majorTickMark val="none"/>
        <c:minorTickMark val="none"/>
        <c:tickLblPos val="none"/>
        <c:crossAx val="425163304"/>
        <c:crosses val="autoZero"/>
        <c:auto val="1"/>
        <c:lblOffset val="100"/>
        <c:baseTimeUnit val="years"/>
      </c:dateAx>
      <c:valAx>
        <c:axId val="425163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5160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77.42</c:v>
                </c:pt>
                <c:pt idx="1">
                  <c:v>77.739999999999995</c:v>
                </c:pt>
                <c:pt idx="2">
                  <c:v>76.56</c:v>
                </c:pt>
                <c:pt idx="3">
                  <c:v>76.040000000000006</c:v>
                </c:pt>
                <c:pt idx="4">
                  <c:v>77.459999999999994</c:v>
                </c:pt>
              </c:numCache>
            </c:numRef>
          </c:val>
        </c:ser>
        <c:dLbls>
          <c:showLegendKey val="0"/>
          <c:showVal val="0"/>
          <c:showCatName val="0"/>
          <c:showSerName val="0"/>
          <c:showPercent val="0"/>
          <c:showBubbleSize val="0"/>
        </c:dLbls>
        <c:gapWidth val="150"/>
        <c:axId val="576355728"/>
        <c:axId val="576356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43.46</c:v>
                </c:pt>
                <c:pt idx="1">
                  <c:v>45.01</c:v>
                </c:pt>
                <c:pt idx="2">
                  <c:v>46.31</c:v>
                </c:pt>
                <c:pt idx="3">
                  <c:v>43.66</c:v>
                </c:pt>
                <c:pt idx="4">
                  <c:v>43.13</c:v>
                </c:pt>
              </c:numCache>
            </c:numRef>
          </c:val>
          <c:smooth val="0"/>
        </c:ser>
        <c:dLbls>
          <c:showLegendKey val="0"/>
          <c:showVal val="0"/>
          <c:showCatName val="0"/>
          <c:showSerName val="0"/>
          <c:showPercent val="0"/>
          <c:showBubbleSize val="0"/>
        </c:dLbls>
        <c:marker val="1"/>
        <c:smooth val="0"/>
        <c:axId val="576355728"/>
        <c:axId val="576356120"/>
      </c:lineChart>
      <c:dateAx>
        <c:axId val="576355728"/>
        <c:scaling>
          <c:orientation val="minMax"/>
        </c:scaling>
        <c:delete val="1"/>
        <c:axPos val="b"/>
        <c:numFmt formatCode="ge" sourceLinked="1"/>
        <c:majorTickMark val="none"/>
        <c:minorTickMark val="none"/>
        <c:tickLblPos val="none"/>
        <c:crossAx val="576356120"/>
        <c:crosses val="autoZero"/>
        <c:auto val="1"/>
        <c:lblOffset val="100"/>
        <c:baseTimeUnit val="years"/>
      </c:dateAx>
      <c:valAx>
        <c:axId val="576356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35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210.28</c:v>
                </c:pt>
                <c:pt idx="1">
                  <c:v>203.69</c:v>
                </c:pt>
                <c:pt idx="2">
                  <c:v>218.94</c:v>
                </c:pt>
                <c:pt idx="3">
                  <c:v>226.47</c:v>
                </c:pt>
                <c:pt idx="4">
                  <c:v>222.89</c:v>
                </c:pt>
              </c:numCache>
            </c:numRef>
          </c:val>
        </c:ser>
        <c:dLbls>
          <c:showLegendKey val="0"/>
          <c:showVal val="0"/>
          <c:showCatName val="0"/>
          <c:showSerName val="0"/>
          <c:showPercent val="0"/>
          <c:showBubbleSize val="0"/>
        </c:dLbls>
        <c:gapWidth val="150"/>
        <c:axId val="576357296"/>
        <c:axId val="576357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359.48</c:v>
                </c:pt>
                <c:pt idx="1">
                  <c:v>350.91</c:v>
                </c:pt>
                <c:pt idx="2">
                  <c:v>349.08</c:v>
                </c:pt>
                <c:pt idx="3">
                  <c:v>382.09</c:v>
                </c:pt>
                <c:pt idx="4">
                  <c:v>392.03</c:v>
                </c:pt>
              </c:numCache>
            </c:numRef>
          </c:val>
          <c:smooth val="0"/>
        </c:ser>
        <c:dLbls>
          <c:showLegendKey val="0"/>
          <c:showVal val="0"/>
          <c:showCatName val="0"/>
          <c:showSerName val="0"/>
          <c:showPercent val="0"/>
          <c:showBubbleSize val="0"/>
        </c:dLbls>
        <c:marker val="1"/>
        <c:smooth val="0"/>
        <c:axId val="576357296"/>
        <c:axId val="576357688"/>
      </c:lineChart>
      <c:dateAx>
        <c:axId val="576357296"/>
        <c:scaling>
          <c:orientation val="minMax"/>
        </c:scaling>
        <c:delete val="1"/>
        <c:axPos val="b"/>
        <c:numFmt formatCode="ge" sourceLinked="1"/>
        <c:majorTickMark val="none"/>
        <c:minorTickMark val="none"/>
        <c:tickLblPos val="none"/>
        <c:crossAx val="576357688"/>
        <c:crosses val="autoZero"/>
        <c:auto val="1"/>
        <c:lblOffset val="100"/>
        <c:baseTimeUnit val="years"/>
      </c:dateAx>
      <c:valAx>
        <c:axId val="576357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635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【1,052.66】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【33.90】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【424.58】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H10" zoomScaleNormal="100" workbookViewId="0">
      <selection activeCell="CA16" sqref="CA1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秋田県　由利本荘市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H2</v>
      </c>
      <c r="X8" s="70"/>
      <c r="Y8" s="70"/>
      <c r="Z8" s="70"/>
      <c r="AA8" s="70"/>
      <c r="AB8" s="70"/>
      <c r="AC8" s="70"/>
      <c r="AD8" s="3"/>
      <c r="AE8" s="3"/>
      <c r="AF8" s="3"/>
      <c r="AG8" s="3"/>
      <c r="AH8" s="3"/>
      <c r="AI8" s="3"/>
      <c r="AJ8" s="3"/>
      <c r="AK8" s="3"/>
      <c r="AL8" s="64">
        <f>データ!R6</f>
        <v>80761</v>
      </c>
      <c r="AM8" s="64"/>
      <c r="AN8" s="64"/>
      <c r="AO8" s="64"/>
      <c r="AP8" s="64"/>
      <c r="AQ8" s="64"/>
      <c r="AR8" s="64"/>
      <c r="AS8" s="64"/>
      <c r="AT8" s="63">
        <f>データ!S6</f>
        <v>1209.5999999999999</v>
      </c>
      <c r="AU8" s="63"/>
      <c r="AV8" s="63"/>
      <c r="AW8" s="63"/>
      <c r="AX8" s="63"/>
      <c r="AY8" s="63"/>
      <c r="AZ8" s="63"/>
      <c r="BA8" s="63"/>
      <c r="BB8" s="63">
        <f>データ!T6</f>
        <v>66.77</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1.78</v>
      </c>
      <c r="Q10" s="63"/>
      <c r="R10" s="63"/>
      <c r="S10" s="63"/>
      <c r="T10" s="63"/>
      <c r="U10" s="63"/>
      <c r="V10" s="63"/>
      <c r="W10" s="63">
        <f>データ!P6</f>
        <v>100</v>
      </c>
      <c r="X10" s="63"/>
      <c r="Y10" s="63"/>
      <c r="Z10" s="63"/>
      <c r="AA10" s="63"/>
      <c r="AB10" s="63"/>
      <c r="AC10" s="63"/>
      <c r="AD10" s="64">
        <f>データ!Q6</f>
        <v>3284</v>
      </c>
      <c r="AE10" s="64"/>
      <c r="AF10" s="64"/>
      <c r="AG10" s="64"/>
      <c r="AH10" s="64"/>
      <c r="AI10" s="64"/>
      <c r="AJ10" s="64"/>
      <c r="AK10" s="2"/>
      <c r="AL10" s="64">
        <f>データ!U6</f>
        <v>1427</v>
      </c>
      <c r="AM10" s="64"/>
      <c r="AN10" s="64"/>
      <c r="AO10" s="64"/>
      <c r="AP10" s="64"/>
      <c r="AQ10" s="64"/>
      <c r="AR10" s="64"/>
      <c r="AS10" s="64"/>
      <c r="AT10" s="63">
        <f>データ!V6</f>
        <v>0.67</v>
      </c>
      <c r="AU10" s="63"/>
      <c r="AV10" s="63"/>
      <c r="AW10" s="63"/>
      <c r="AX10" s="63"/>
      <c r="AY10" s="63"/>
      <c r="AZ10" s="63"/>
      <c r="BA10" s="63"/>
      <c r="BB10" s="63">
        <f>データ!W6</f>
        <v>2129.85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110</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algorithmName="SHA-512" hashValue="B1zTb8dtQ5aufzbRowlrKp2qdX24dKilBh3AUF9jW7w8ZtFTJ1DKgb9/lSigSLTxGqv7Srxqgdslrf+sH6bblw==" saltValue="Zm1ec10xum/G3e+QyE4DjA==" spinCount="100000"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BD1" workbookViewId="0">
      <selection activeCell="BI8" sqref="BI8"/>
    </sheetView>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52108</v>
      </c>
      <c r="D6" s="31">
        <f t="shared" si="3"/>
        <v>47</v>
      </c>
      <c r="E6" s="31">
        <f t="shared" si="3"/>
        <v>17</v>
      </c>
      <c r="F6" s="31">
        <f t="shared" si="3"/>
        <v>6</v>
      </c>
      <c r="G6" s="31">
        <f t="shared" si="3"/>
        <v>0</v>
      </c>
      <c r="H6" s="31" t="str">
        <f t="shared" si="3"/>
        <v>秋田県　由利本荘市</v>
      </c>
      <c r="I6" s="31" t="str">
        <f t="shared" si="3"/>
        <v>法非適用</v>
      </c>
      <c r="J6" s="31" t="str">
        <f t="shared" si="3"/>
        <v>下水道事業</v>
      </c>
      <c r="K6" s="31" t="str">
        <f t="shared" si="3"/>
        <v>漁業集落排水</v>
      </c>
      <c r="L6" s="31" t="str">
        <f t="shared" si="3"/>
        <v>H2</v>
      </c>
      <c r="M6" s="32" t="str">
        <f t="shared" si="3"/>
        <v>-</v>
      </c>
      <c r="N6" s="32" t="str">
        <f t="shared" si="3"/>
        <v>該当数値なし</v>
      </c>
      <c r="O6" s="32">
        <f t="shared" si="3"/>
        <v>1.78</v>
      </c>
      <c r="P6" s="32">
        <f t="shared" si="3"/>
        <v>100</v>
      </c>
      <c r="Q6" s="32">
        <f t="shared" si="3"/>
        <v>3284</v>
      </c>
      <c r="R6" s="32">
        <f t="shared" si="3"/>
        <v>80761</v>
      </c>
      <c r="S6" s="32">
        <f t="shared" si="3"/>
        <v>1209.5999999999999</v>
      </c>
      <c r="T6" s="32">
        <f t="shared" si="3"/>
        <v>66.77</v>
      </c>
      <c r="U6" s="32">
        <f t="shared" si="3"/>
        <v>1427</v>
      </c>
      <c r="V6" s="32">
        <f t="shared" si="3"/>
        <v>0.67</v>
      </c>
      <c r="W6" s="32">
        <f t="shared" si="3"/>
        <v>2129.85</v>
      </c>
      <c r="X6" s="33">
        <f>IF(X7="",NA(),X7)</f>
        <v>78.25</v>
      </c>
      <c r="Y6" s="33">
        <f t="shared" ref="Y6:AG6" si="4">IF(Y7="",NA(),Y7)</f>
        <v>78.569999999999993</v>
      </c>
      <c r="Z6" s="33">
        <f t="shared" si="4"/>
        <v>74.25</v>
      </c>
      <c r="AA6" s="33">
        <f t="shared" si="4"/>
        <v>73.94</v>
      </c>
      <c r="AB6" s="33">
        <f t="shared" si="4"/>
        <v>63.93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567.30999999999995</v>
      </c>
      <c r="BF6" s="33">
        <f t="shared" ref="BF6:BN6" si="7">IF(BF7="",NA(),BF7)</f>
        <v>630.01</v>
      </c>
      <c r="BG6" s="33">
        <f t="shared" si="7"/>
        <v>861.76</v>
      </c>
      <c r="BH6" s="33">
        <f t="shared" si="7"/>
        <v>688.21</v>
      </c>
      <c r="BI6" s="33">
        <f t="shared" si="7"/>
        <v>504.34</v>
      </c>
      <c r="BJ6" s="33">
        <f t="shared" si="7"/>
        <v>866.07</v>
      </c>
      <c r="BK6" s="33">
        <f t="shared" si="7"/>
        <v>827.19</v>
      </c>
      <c r="BL6" s="33">
        <f t="shared" si="7"/>
        <v>817.63</v>
      </c>
      <c r="BM6" s="33">
        <f t="shared" si="7"/>
        <v>830.5</v>
      </c>
      <c r="BN6" s="33">
        <f t="shared" si="7"/>
        <v>1029.24</v>
      </c>
      <c r="BO6" s="32" t="str">
        <f>IF(BO7="","",IF(BO7="-","【-】","【"&amp;SUBSTITUTE(TEXT(BO7,"#,##0.00"),"-","△")&amp;"】"))</f>
        <v>【1,052.66】</v>
      </c>
      <c r="BP6" s="33">
        <f>IF(BP7="",NA(),BP7)</f>
        <v>77.42</v>
      </c>
      <c r="BQ6" s="33">
        <f t="shared" ref="BQ6:BY6" si="8">IF(BQ7="",NA(),BQ7)</f>
        <v>77.739999999999995</v>
      </c>
      <c r="BR6" s="33">
        <f t="shared" si="8"/>
        <v>76.56</v>
      </c>
      <c r="BS6" s="33">
        <f t="shared" si="8"/>
        <v>76.040000000000006</v>
      </c>
      <c r="BT6" s="33">
        <f t="shared" si="8"/>
        <v>77.459999999999994</v>
      </c>
      <c r="BU6" s="33">
        <f t="shared" si="8"/>
        <v>43.46</v>
      </c>
      <c r="BV6" s="33">
        <f t="shared" si="8"/>
        <v>45.01</v>
      </c>
      <c r="BW6" s="33">
        <f t="shared" si="8"/>
        <v>46.31</v>
      </c>
      <c r="BX6" s="33">
        <f t="shared" si="8"/>
        <v>43.66</v>
      </c>
      <c r="BY6" s="33">
        <f t="shared" si="8"/>
        <v>43.13</v>
      </c>
      <c r="BZ6" s="32" t="str">
        <f>IF(BZ7="","",IF(BZ7="-","【-】","【"&amp;SUBSTITUTE(TEXT(BZ7,"#,##0.00"),"-","△")&amp;"】"))</f>
        <v>【40.22】</v>
      </c>
      <c r="CA6" s="33">
        <f>IF(CA7="",NA(),CA7)</f>
        <v>210.28</v>
      </c>
      <c r="CB6" s="33">
        <f t="shared" ref="CB6:CJ6" si="9">IF(CB7="",NA(),CB7)</f>
        <v>203.69</v>
      </c>
      <c r="CC6" s="33">
        <f t="shared" si="9"/>
        <v>218.94</v>
      </c>
      <c r="CD6" s="33">
        <f t="shared" si="9"/>
        <v>226.47</v>
      </c>
      <c r="CE6" s="33">
        <f t="shared" si="9"/>
        <v>222.89</v>
      </c>
      <c r="CF6" s="33">
        <f t="shared" si="9"/>
        <v>359.48</v>
      </c>
      <c r="CG6" s="33">
        <f t="shared" si="9"/>
        <v>350.91</v>
      </c>
      <c r="CH6" s="33">
        <f t="shared" si="9"/>
        <v>349.08</v>
      </c>
      <c r="CI6" s="33">
        <f t="shared" si="9"/>
        <v>382.09</v>
      </c>
      <c r="CJ6" s="33">
        <f t="shared" si="9"/>
        <v>392.03</v>
      </c>
      <c r="CK6" s="32" t="str">
        <f>IF(CK7="","",IF(CK7="-","【-】","【"&amp;SUBSTITUTE(TEXT(CK7,"#,##0.00"),"-","△")&amp;"】"))</f>
        <v>【424.58】</v>
      </c>
      <c r="CL6" s="33">
        <f>IF(CL7="",NA(),CL7)</f>
        <v>33.99</v>
      </c>
      <c r="CM6" s="33">
        <f t="shared" ref="CM6:CU6" si="10">IF(CM7="",NA(),CM7)</f>
        <v>45.98</v>
      </c>
      <c r="CN6" s="33">
        <f t="shared" si="10"/>
        <v>45.98</v>
      </c>
      <c r="CO6" s="33">
        <f t="shared" si="10"/>
        <v>51.9</v>
      </c>
      <c r="CP6" s="33">
        <f t="shared" si="10"/>
        <v>59.38</v>
      </c>
      <c r="CQ6" s="33">
        <f t="shared" si="10"/>
        <v>37.130000000000003</v>
      </c>
      <c r="CR6" s="33">
        <f t="shared" si="10"/>
        <v>38.24</v>
      </c>
      <c r="CS6" s="33">
        <f t="shared" si="10"/>
        <v>39.42</v>
      </c>
      <c r="CT6" s="33">
        <f t="shared" si="10"/>
        <v>39.68</v>
      </c>
      <c r="CU6" s="33">
        <f t="shared" si="10"/>
        <v>35.64</v>
      </c>
      <c r="CV6" s="32" t="str">
        <f>IF(CV7="","",IF(CV7="-","【-】","【"&amp;SUBSTITUTE(TEXT(CV7,"#,##0.00"),"-","△")&amp;"】"))</f>
        <v>【33.90】</v>
      </c>
      <c r="CW6" s="33">
        <f>IF(CW7="",NA(),CW7)</f>
        <v>76.42</v>
      </c>
      <c r="CX6" s="33">
        <f t="shared" ref="CX6:DF6" si="11">IF(CX7="",NA(),CX7)</f>
        <v>79.16</v>
      </c>
      <c r="CY6" s="33">
        <f t="shared" si="11"/>
        <v>80.89</v>
      </c>
      <c r="CZ6" s="33">
        <f t="shared" si="11"/>
        <v>82.53</v>
      </c>
      <c r="DA6" s="33">
        <f t="shared" si="11"/>
        <v>84.09</v>
      </c>
      <c r="DB6" s="33">
        <f t="shared" si="11"/>
        <v>81.8</v>
      </c>
      <c r="DC6" s="33">
        <f t="shared" si="11"/>
        <v>81.84</v>
      </c>
      <c r="DD6" s="33">
        <f t="shared" si="11"/>
        <v>82.97</v>
      </c>
      <c r="DE6" s="33">
        <f t="shared" si="11"/>
        <v>83.95</v>
      </c>
      <c r="DF6" s="33">
        <f t="shared" si="11"/>
        <v>82.92</v>
      </c>
      <c r="DG6" s="32" t="str">
        <f>IF(DG7="","",IF(DG7="-","【-】","【"&amp;SUBSTITUTE(TEXT(DG7,"#,##0.00"),"-","△")&amp;"】"))</f>
        <v>【77.87】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2">
        <f t="shared" si="14"/>
        <v>0</v>
      </c>
      <c r="EK6" s="33">
        <f t="shared" si="14"/>
        <v>0.14000000000000001</v>
      </c>
      <c r="EL6" s="33">
        <f t="shared" si="14"/>
        <v>0.05</v>
      </c>
      <c r="EM6" s="33">
        <f t="shared" si="14"/>
        <v>0.18</v>
      </c>
      <c r="EN6" s="32" t="str">
        <f>IF(EN7="","",IF(EN7="-","【-】","【"&amp;SUBSTITUTE(TEXT(EN7,"#,##0.00"),"-","△")&amp;"】"))</f>
        <v>【0.13】</v>
      </c>
    </row>
    <row r="7" spans="1:144" s="34" customFormat="1" x14ac:dyDescent="0.15">
      <c r="A7" s="26"/>
      <c r="B7" s="35">
        <v>2015</v>
      </c>
      <c r="C7" s="35">
        <v>52108</v>
      </c>
      <c r="D7" s="35">
        <v>47</v>
      </c>
      <c r="E7" s="35">
        <v>17</v>
      </c>
      <c r="F7" s="35">
        <v>6</v>
      </c>
      <c r="G7" s="35">
        <v>0</v>
      </c>
      <c r="H7" s="35" t="s">
        <v>96</v>
      </c>
      <c r="I7" s="35" t="s">
        <v>97</v>
      </c>
      <c r="J7" s="35" t="s">
        <v>98</v>
      </c>
      <c r="K7" s="35" t="s">
        <v>99</v>
      </c>
      <c r="L7" s="35" t="s">
        <v>100</v>
      </c>
      <c r="M7" s="36" t="s">
        <v>101</v>
      </c>
      <c r="N7" s="36" t="s">
        <v>102</v>
      </c>
      <c r="O7" s="36">
        <v>1.78</v>
      </c>
      <c r="P7" s="36">
        <v>100</v>
      </c>
      <c r="Q7" s="36">
        <v>3284</v>
      </c>
      <c r="R7" s="36">
        <v>80761</v>
      </c>
      <c r="S7" s="36">
        <v>1209.5999999999999</v>
      </c>
      <c r="T7" s="36">
        <v>66.77</v>
      </c>
      <c r="U7" s="36">
        <v>1427</v>
      </c>
      <c r="V7" s="36">
        <v>0.67</v>
      </c>
      <c r="W7" s="36">
        <v>2129.85</v>
      </c>
      <c r="X7" s="36">
        <v>78.25</v>
      </c>
      <c r="Y7" s="36">
        <v>78.569999999999993</v>
      </c>
      <c r="Z7" s="36">
        <v>74.25</v>
      </c>
      <c r="AA7" s="36">
        <v>73.94</v>
      </c>
      <c r="AB7" s="36">
        <v>63.93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567.30999999999995</v>
      </c>
      <c r="BF7" s="36">
        <v>630.01</v>
      </c>
      <c r="BG7" s="36">
        <v>861.76</v>
      </c>
      <c r="BH7" s="36">
        <v>688.21</v>
      </c>
      <c r="BI7" s="36">
        <v>504.34</v>
      </c>
      <c r="BJ7" s="36">
        <v>866.07</v>
      </c>
      <c r="BK7" s="36">
        <v>827.19</v>
      </c>
      <c r="BL7" s="36">
        <v>817.63</v>
      </c>
      <c r="BM7" s="36">
        <v>830.5</v>
      </c>
      <c r="BN7" s="36">
        <v>1029.24</v>
      </c>
      <c r="BO7" s="36">
        <v>1052.6600000000001</v>
      </c>
      <c r="BP7" s="36">
        <v>77.42</v>
      </c>
      <c r="BQ7" s="36">
        <v>77.739999999999995</v>
      </c>
      <c r="BR7" s="36">
        <v>76.56</v>
      </c>
      <c r="BS7" s="36">
        <v>76.040000000000006</v>
      </c>
      <c r="BT7" s="36">
        <v>77.459999999999994</v>
      </c>
      <c r="BU7" s="36">
        <v>43.46</v>
      </c>
      <c r="BV7" s="36">
        <v>45.01</v>
      </c>
      <c r="BW7" s="36">
        <v>46.31</v>
      </c>
      <c r="BX7" s="36">
        <v>43.66</v>
      </c>
      <c r="BY7" s="36">
        <v>43.13</v>
      </c>
      <c r="BZ7" s="36">
        <v>40.22</v>
      </c>
      <c r="CA7" s="36">
        <v>210.28</v>
      </c>
      <c r="CB7" s="36">
        <v>203.69</v>
      </c>
      <c r="CC7" s="36">
        <v>218.94</v>
      </c>
      <c r="CD7" s="36">
        <v>226.47</v>
      </c>
      <c r="CE7" s="36">
        <v>222.89</v>
      </c>
      <c r="CF7" s="36">
        <v>359.48</v>
      </c>
      <c r="CG7" s="36">
        <v>350.91</v>
      </c>
      <c r="CH7" s="36">
        <v>349.08</v>
      </c>
      <c r="CI7" s="36">
        <v>382.09</v>
      </c>
      <c r="CJ7" s="36">
        <v>392.03</v>
      </c>
      <c r="CK7" s="36">
        <v>424.58</v>
      </c>
      <c r="CL7" s="36">
        <v>33.99</v>
      </c>
      <c r="CM7" s="36">
        <v>45.98</v>
      </c>
      <c r="CN7" s="36">
        <v>45.98</v>
      </c>
      <c r="CO7" s="36">
        <v>51.9</v>
      </c>
      <c r="CP7" s="36">
        <v>59.38</v>
      </c>
      <c r="CQ7" s="36">
        <v>37.130000000000003</v>
      </c>
      <c r="CR7" s="36">
        <v>38.24</v>
      </c>
      <c r="CS7" s="36">
        <v>39.42</v>
      </c>
      <c r="CT7" s="36">
        <v>39.68</v>
      </c>
      <c r="CU7" s="36">
        <v>35.64</v>
      </c>
      <c r="CV7" s="36">
        <v>33.9</v>
      </c>
      <c r="CW7" s="36">
        <v>76.42</v>
      </c>
      <c r="CX7" s="36">
        <v>79.16</v>
      </c>
      <c r="CY7" s="36">
        <v>80.89</v>
      </c>
      <c r="CZ7" s="36">
        <v>82.53</v>
      </c>
      <c r="DA7" s="36">
        <v>84.09</v>
      </c>
      <c r="DB7" s="36">
        <v>81.8</v>
      </c>
      <c r="DC7" s="36">
        <v>81.84</v>
      </c>
      <c r="DD7" s="36">
        <v>82.97</v>
      </c>
      <c r="DE7" s="36">
        <v>83.95</v>
      </c>
      <c r="DF7" s="36">
        <v>82.92</v>
      </c>
      <c r="DG7" s="36">
        <v>77.87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v>
      </c>
      <c r="EK7" s="36">
        <v>0.14000000000000001</v>
      </c>
      <c r="EL7" s="36">
        <v>0.05</v>
      </c>
      <c r="EM7" s="36">
        <v>0.18</v>
      </c>
      <c r="EN7" s="36">
        <v>0.13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cp:lastPrinted>2017-02-15T04:23:18Z</cp:lastPrinted>
  <dcterms:created xsi:type="dcterms:W3CDTF">2017-02-08T03:17:48Z</dcterms:created>
  <dcterms:modified xsi:type="dcterms:W3CDTF">2017-02-15T04:23:22Z</dcterms:modified>
  <cp:category/>
</cp:coreProperties>
</file>