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27年度決算】H29.1経営比較分析表\04.H29.2.10分析再配布\"/>
    </mc:Choice>
  </mc:AlternateContent>
  <workbookProtection workbookAlgorithmName="SHA-512" workbookHashValue="TXRpjdDqbZecMiXjIw6yPQ/eMjfY0c8Sfvt0WLzs4s9qM2fyt3yR2aK/u368ZrcvXaGtGjoesMxtE4EhxwXIEw==" workbookSaltValue="3RaxmNEe2XMzNFLsFQKncQ==" workbookSpinCount="100000" lockStructure="1"/>
  <bookViews>
    <workbookView xWindow="0" yWindow="0" windowWidth="23040" windowHeight="940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<sst xmlns="http://schemas.openxmlformats.org/spreadsheetml/2006/main" count="221" uniqueCount="111">
  <si>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</si>
  <si>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</si>
  <si>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</si>
  <si>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</si>
  <si>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</si>
  <si>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</si>
  <si>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</si>
  <si>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</si>
  <si>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</si>
  <si>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</si>
  <si>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</si>
  <si>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</si>
  <si>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</si>
  <si>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</si>
  <si>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</si>
  <si>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</si>
  <si>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</si>
  <si>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</si>
  <si>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</si>
  <si>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</si>
  <si>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</si>
  <si>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</si>
  <si>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</si>
  <si>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</si>
  <si>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</si>
  <si>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</si>
  <si>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</si>
  <si>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</si>
  <si>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</si>
  <si>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</si>
  <si>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</si>
  <si>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</si>
  <si>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</si>
  <si>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</si>
  <si>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</si>
  <si>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</si>
  <si>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</si>
  <si>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</si>
  <si>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</si>
  <si>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</si>
  <si>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</si>
  <si>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</si>
  <si>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</si>
  <si>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</si>
  <si>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</si>
  <si>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</si>
  <si>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</si>
  <si>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</si>
  <si>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</si>
  <si>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</si>
  <si>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</si>
  <si>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</si>
  <si>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</si>
  <si>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</si>
  <si>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</si>
  <si>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</si>
  <si>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</si>
  <si>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</si>
  <si>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</si>
  <si>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</si>
  <si>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</si>
  <si>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</si>
  <si>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</si>
  <si>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</si>
  <si>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</si>
  <si>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</si>
  <si>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</si>
  <si>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</si>
  <si>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</si>
  <si>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</si>
  <si>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</si>
  <si>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</si>
  <si>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</si>
  <si>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</si>
  <si>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</si>
  <si>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</si>
  <si>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</si>
  <si>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</si>
  <si>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</si>
  <si>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</si>
  <si>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</si>
  <si>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</si>
  <si>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</si>
  <si>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</si>
  <si>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</si>
  <si>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</si>
  <si>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</si>
  <si>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</si>
  <si>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</si>
  <si>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</si>
  <si>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</si>
  <si>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</si>
  <si>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</si>
  <si>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</si>
  <si>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</si>
  <si>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</si>
  <si>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由利本荘市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</si>
  <si>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</si>
  <si>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</si>
  <si>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</si>
  <si>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</si>
  <si>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</si>
  <si>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</si>
  <si>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</si>
  <si>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</si>
  <si>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</si>
  <si>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</si>
  <si>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</si>
  <si>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管渠耐用年数まで至っていないが、将来の改築等を見据え財源を確保しつつ、投資計画に沿った更新を行う必要がある。</t>
    <phoneticPr fontId="4"/>
  </si>
  <si>
    <t>今後、人口減少社会を迎える中で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4"/>
  </si>
  <si>
    <t>①収益的収支比率は年々減少傾向である。収益が増加し、費用は減少しているものの、地方債償還金が年々増加しているため大幅な改善が見込めない。今後、更なる費用削減を図り経営改善を図っていく必要がある。
④は、類似団体平均値と比べて高くなっているが、これは管渠布設・処理施設機能強化等の事業費が増加したことによるものである。管渠布設については、平成28年度で全て完了するため、今後は大幅な増加にならない見込みである。
⑤⑥は、類似団体平均値と比べてやや劣っているが、これは突発的な修繕料等が発生し費用が増加したことによるものである。今後は処理施設の統廃合等による維持管理費の削減や接続率の向上による有収水量を増加させる取組など経営改善を図る必要がある。
⑦⑧は、類似団体平均値と比べ劣っているため、今後も引き続き排水設備工事に対する補助金交付や広報掲載等による水洗化率向上に努める。</t>
    <rPh sb="19" eb="21">
      <t>シュウエキ</t>
    </rPh>
    <rPh sb="22" eb="24">
      <t>ゾウカ</t>
    </rPh>
    <rPh sb="26" eb="28">
      <t>ヒヨウ</t>
    </rPh>
    <rPh sb="29" eb="31">
      <t>ゲンショウ</t>
    </rPh>
    <rPh sb="39" eb="42">
      <t>チホウサイ</t>
    </rPh>
    <rPh sb="42" eb="45">
      <t>ショウカンキン</t>
    </rPh>
    <rPh sb="46" eb="48">
      <t>ネンネン</t>
    </rPh>
    <rPh sb="48" eb="50">
      <t>ゾウカ</t>
    </rPh>
    <rPh sb="56" eb="58">
      <t>オオハバ</t>
    </rPh>
    <rPh sb="59" eb="61">
      <t>カイゼン</t>
    </rPh>
    <rPh sb="62" eb="64">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</si>
</sst>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4897856"/>
        <c:axId val="43489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0.03</c:v>
                </c:pt>
                <c:pt idx="4">
                  <c:v>0.11</c:v>
                </c:pt>
              </c:numCache>
            </c:numRef>
          </c:val>
          <c:smooth val="0"/>
        </c:ser>
        <c:dLbls>
          <c:showLegendKey val="0"/>
          <c:showVal val="0"/>
          <c:showCatName val="0"/>
          <c:showSerName val="0"/>
          <c:showPercent val="0"/>
          <c:showBubbleSize val="0"/>
        </c:dLbls>
        <c:marker val="1"/>
        <c:smooth val="0"/>
        <c:axId val="434897856"/>
        <c:axId val="434897464"/>
      </c:lineChart>
      <c:dateAx>
        <c:axId val="434897856"/>
        <c:scaling>
          <c:orientation val="minMax"/>
        </c:scaling>
        <c:delete val="1"/>
        <c:axPos val="b"/>
        <c:numFmt formatCode="ge" sourceLinked="1"/>
        <c:majorTickMark val="none"/>
        <c:minorTickMark val="none"/>
        <c:tickLblPos val="none"/>
        <c:crossAx val="434897464"/>
        <c:crosses val="autoZero"/>
        <c:auto val="1"/>
        <c:lblOffset val="100"/>
        <c:baseTimeUnit val="years"/>
      </c:dateAx>
      <c:valAx>
        <c:axId val="43489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8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41.67</c:v>
                </c:pt>
                <c:pt idx="1">
                  <c:v>56.58</c:v>
                </c:pt>
                <c:pt idx="2">
                  <c:v>59.63</c:v>
                </c:pt>
                <c:pt idx="3">
                  <c:v>59.4</c:v>
                </c:pt>
                <c:pt idx="4">
                  <c:v>56.91</c:v>
                </c:pt>
              </c:numCache>
            </c:numRef>
          </c:val>
        </c:ser>
        <c:dLbls>
          <c:showLegendKey val="0"/>
          <c:showVal val="0"/>
          <c:showCatName val="0"/>
          <c:showSerName val="0"/>
          <c:showPercent val="0"/>
          <c:showBubbleSize val="0"/>
        </c:dLbls>
        <c:gapWidth val="150"/>
        <c:axId val="438214096"/>
        <c:axId val="4382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58.47</c:v>
                </c:pt>
                <c:pt idx="4">
                  <c:v>57.3</c:v>
                </c:pt>
              </c:numCache>
            </c:numRef>
          </c:val>
          <c:smooth val="0"/>
        </c:ser>
        <c:dLbls>
          <c:showLegendKey val="0"/>
          <c:showVal val="0"/>
          <c:showCatName val="0"/>
          <c:showSerName val="0"/>
          <c:showPercent val="0"/>
          <c:showBubbleSize val="0"/>
        </c:dLbls>
        <c:marker val="1"/>
        <c:smooth val="0"/>
        <c:axId val="438214096"/>
        <c:axId val="438216448"/>
      </c:lineChart>
      <c:dateAx>
        <c:axId val="438214096"/>
        <c:scaling>
          <c:orientation val="minMax"/>
        </c:scaling>
        <c:delete val="1"/>
        <c:axPos val="b"/>
        <c:numFmt formatCode="ge" sourceLinked="1"/>
        <c:majorTickMark val="none"/>
        <c:minorTickMark val="none"/>
        <c:tickLblPos val="none"/>
        <c:crossAx val="438216448"/>
        <c:crosses val="autoZero"/>
        <c:auto val="1"/>
        <c:lblOffset val="100"/>
        <c:baseTimeUnit val="years"/>
      </c:dateAx>
      <c:valAx>
        <c:axId val="4382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21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71.08</c:v>
                </c:pt>
                <c:pt idx="1">
                  <c:v>72.739999999999995</c:v>
                </c:pt>
                <c:pt idx="2">
                  <c:v>74.569999999999993</c:v>
                </c:pt>
                <c:pt idx="3">
                  <c:v>74.930000000000007</c:v>
                </c:pt>
                <c:pt idx="4">
                  <c:v>75.66</c:v>
                </c:pt>
              </c:numCache>
            </c:numRef>
          </c:val>
        </c:ser>
        <c:dLbls>
          <c:showLegendKey val="0"/>
          <c:showVal val="0"/>
          <c:showCatName val="0"/>
          <c:showSerName val="0"/>
          <c:showPercent val="0"/>
          <c:showBubbleSize val="0"/>
        </c:dLbls>
        <c:gapWidth val="150"/>
        <c:axId val="431210776"/>
        <c:axId val="43120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88.58</c:v>
                </c:pt>
                <c:pt idx="4">
                  <c:v>89.43</c:v>
                </c:pt>
              </c:numCache>
            </c:numRef>
          </c:val>
          <c:smooth val="0"/>
        </c:ser>
        <c:dLbls>
          <c:showLegendKey val="0"/>
          <c:showVal val="0"/>
          <c:showCatName val="0"/>
          <c:showSerName val="0"/>
          <c:showPercent val="0"/>
          <c:showBubbleSize val="0"/>
        </c:dLbls>
        <c:marker val="1"/>
        <c:smooth val="0"/>
        <c:axId val="431210776"/>
        <c:axId val="431209600"/>
      </c:lineChart>
      <c:dateAx>
        <c:axId val="431210776"/>
        <c:scaling>
          <c:orientation val="minMax"/>
        </c:scaling>
        <c:delete val="1"/>
        <c:axPos val="b"/>
        <c:numFmt formatCode="ge" sourceLinked="1"/>
        <c:majorTickMark val="none"/>
        <c:minorTickMark val="none"/>
        <c:tickLblPos val="none"/>
        <c:crossAx val="431209600"/>
        <c:crosses val="autoZero"/>
        <c:auto val="1"/>
        <c:lblOffset val="100"/>
        <c:baseTimeUnit val="years"/>
      </c:dateAx>
      <c:valAx>
        <c:axId val="4312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21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57.08</c:v>
                </c:pt>
                <c:pt idx="1">
                  <c:v>56.16</c:v>
                </c:pt>
                <c:pt idx="2">
                  <c:v>52.5</c:v>
                </c:pt>
                <c:pt idx="3">
                  <c:v>50.2</c:v>
                </c:pt>
                <c:pt idx="4">
                  <c:v>46.3</c:v>
                </c:pt>
              </c:numCache>
            </c:numRef>
          </c:val>
        </c:ser>
        <c:dLbls>
          <c:showLegendKey val="0"/>
          <c:showVal val="0"/>
          <c:showCatName val="0"/>
          <c:showSerName val="0"/>
          <c:showPercent val="0"/>
          <c:showBubbleSize val="0"/>
        </c:dLbls>
        <c:gapWidth val="150"/>
        <c:axId val="434896680"/>
        <c:axId val="4348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896680"/>
        <c:axId val="434896288"/>
      </c:lineChart>
      <c:dateAx>
        <c:axId val="434896680"/>
        <c:scaling>
          <c:orientation val="minMax"/>
        </c:scaling>
        <c:delete val="1"/>
        <c:axPos val="b"/>
        <c:numFmt formatCode="ge" sourceLinked="1"/>
        <c:majorTickMark val="none"/>
        <c:minorTickMark val="none"/>
        <c:tickLblPos val="none"/>
        <c:crossAx val="434896288"/>
        <c:crosses val="autoZero"/>
        <c:auto val="1"/>
        <c:lblOffset val="100"/>
        <c:baseTimeUnit val="years"/>
      </c:dateAx>
      <c:valAx>
        <c:axId val="4348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89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9404040"/>
        <c:axId val="37940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9404040"/>
        <c:axId val="379407960"/>
      </c:lineChart>
      <c:dateAx>
        <c:axId val="379404040"/>
        <c:scaling>
          <c:orientation val="minMax"/>
        </c:scaling>
        <c:delete val="1"/>
        <c:axPos val="b"/>
        <c:numFmt formatCode="ge" sourceLinked="1"/>
        <c:majorTickMark val="none"/>
        <c:minorTickMark val="none"/>
        <c:tickLblPos val="none"/>
        <c:crossAx val="379407960"/>
        <c:crosses val="autoZero"/>
        <c:auto val="1"/>
        <c:lblOffset val="100"/>
        <c:baseTimeUnit val="years"/>
      </c:dateAx>
      <c:valAx>
        <c:axId val="37940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0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9403256"/>
        <c:axId val="37940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9403256"/>
        <c:axId val="379405608"/>
      </c:lineChart>
      <c:dateAx>
        <c:axId val="379403256"/>
        <c:scaling>
          <c:orientation val="minMax"/>
        </c:scaling>
        <c:delete val="1"/>
        <c:axPos val="b"/>
        <c:numFmt formatCode="ge" sourceLinked="1"/>
        <c:majorTickMark val="none"/>
        <c:minorTickMark val="none"/>
        <c:tickLblPos val="none"/>
        <c:crossAx val="379405608"/>
        <c:crosses val="autoZero"/>
        <c:auto val="1"/>
        <c:lblOffset val="100"/>
        <c:baseTimeUnit val="years"/>
      </c:dateAx>
      <c:valAx>
        <c:axId val="37940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0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9407176"/>
        <c:axId val="3794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9407176"/>
        <c:axId val="379402080"/>
      </c:lineChart>
      <c:dateAx>
        <c:axId val="379407176"/>
        <c:scaling>
          <c:orientation val="minMax"/>
        </c:scaling>
        <c:delete val="1"/>
        <c:axPos val="b"/>
        <c:numFmt formatCode="ge" sourceLinked="1"/>
        <c:majorTickMark val="none"/>
        <c:minorTickMark val="none"/>
        <c:tickLblPos val="none"/>
        <c:crossAx val="379402080"/>
        <c:crosses val="autoZero"/>
        <c:auto val="1"/>
        <c:lblOffset val="100"/>
        <c:baseTimeUnit val="years"/>
      </c:dateAx>
      <c:valAx>
        <c:axId val="3794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0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9402864"/>
        <c:axId val="37467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9402864"/>
        <c:axId val="374673104"/>
      </c:lineChart>
      <c:dateAx>
        <c:axId val="379402864"/>
        <c:scaling>
          <c:orientation val="minMax"/>
        </c:scaling>
        <c:delete val="1"/>
        <c:axPos val="b"/>
        <c:numFmt formatCode="ge" sourceLinked="1"/>
        <c:majorTickMark val="none"/>
        <c:minorTickMark val="none"/>
        <c:tickLblPos val="none"/>
        <c:crossAx val="374673104"/>
        <c:crosses val="autoZero"/>
        <c:auto val="1"/>
        <c:lblOffset val="100"/>
        <c:baseTimeUnit val="years"/>
      </c:dateAx>
      <c:valAx>
        <c:axId val="37467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0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1328.14</c:v>
                </c:pt>
                <c:pt idx="1">
                  <c:v>1475.67</c:v>
                </c:pt>
                <c:pt idx="2">
                  <c:v>2116.37</c:v>
                </c:pt>
                <c:pt idx="3">
                  <c:v>1694.01</c:v>
                </c:pt>
                <c:pt idx="4">
                  <c:v>1262.47</c:v>
                </c:pt>
              </c:numCache>
            </c:numRef>
          </c:val>
        </c:ser>
        <c:dLbls>
          <c:showLegendKey val="0"/>
          <c:showVal val="0"/>
          <c:showCatName val="0"/>
          <c:showSerName val="0"/>
          <c:showPercent val="0"/>
          <c:showBubbleSize val="0"/>
        </c:dLbls>
        <c:gapWidth val="150"/>
        <c:axId val="374673496"/>
        <c:axId val="37467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632.94000000000005</c:v>
                </c:pt>
                <c:pt idx="4">
                  <c:v>721.43</c:v>
                </c:pt>
              </c:numCache>
            </c:numRef>
          </c:val>
          <c:smooth val="0"/>
        </c:ser>
        <c:dLbls>
          <c:showLegendKey val="0"/>
          <c:showVal val="0"/>
          <c:showCatName val="0"/>
          <c:showSerName val="0"/>
          <c:showPercent val="0"/>
          <c:showBubbleSize val="0"/>
        </c:dLbls>
        <c:marker val="1"/>
        <c:smooth val="0"/>
        <c:axId val="374673496"/>
        <c:axId val="374675848"/>
      </c:lineChart>
      <c:dateAx>
        <c:axId val="374673496"/>
        <c:scaling>
          <c:orientation val="minMax"/>
        </c:scaling>
        <c:delete val="1"/>
        <c:axPos val="b"/>
        <c:numFmt formatCode="ge" sourceLinked="1"/>
        <c:majorTickMark val="none"/>
        <c:minorTickMark val="none"/>
        <c:tickLblPos val="none"/>
        <c:crossAx val="374675848"/>
        <c:crosses val="autoZero"/>
        <c:auto val="1"/>
        <c:lblOffset val="100"/>
        <c:baseTimeUnit val="years"/>
      </c:dateAx>
      <c:valAx>
        <c:axId val="37467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67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61.44</c:v>
                </c:pt>
                <c:pt idx="1">
                  <c:v>63.4</c:v>
                </c:pt>
                <c:pt idx="2">
                  <c:v>60.58</c:v>
                </c:pt>
                <c:pt idx="3">
                  <c:v>58.26</c:v>
                </c:pt>
                <c:pt idx="4">
                  <c:v>64.67</c:v>
                </c:pt>
              </c:numCache>
            </c:numRef>
          </c:val>
        </c:ser>
        <c:dLbls>
          <c:showLegendKey val="0"/>
          <c:showVal val="0"/>
          <c:showCatName val="0"/>
          <c:showSerName val="0"/>
          <c:showPercent val="0"/>
          <c:showBubbleSize val="0"/>
        </c:dLbls>
        <c:gapWidth val="150"/>
        <c:axId val="374673888"/>
        <c:axId val="43821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62.3</c:v>
                </c:pt>
                <c:pt idx="4">
                  <c:v>59.3</c:v>
                </c:pt>
              </c:numCache>
            </c:numRef>
          </c:val>
          <c:smooth val="0"/>
        </c:ser>
        <c:dLbls>
          <c:showLegendKey val="0"/>
          <c:showVal val="0"/>
          <c:showCatName val="0"/>
          <c:showSerName val="0"/>
          <c:showPercent val="0"/>
          <c:showBubbleSize val="0"/>
        </c:dLbls>
        <c:marker val="1"/>
        <c:smooth val="0"/>
        <c:axId val="374673888"/>
        <c:axId val="438216840"/>
      </c:lineChart>
      <c:dateAx>
        <c:axId val="374673888"/>
        <c:scaling>
          <c:orientation val="minMax"/>
        </c:scaling>
        <c:delete val="1"/>
        <c:axPos val="b"/>
        <c:numFmt formatCode="ge" sourceLinked="1"/>
        <c:majorTickMark val="none"/>
        <c:minorTickMark val="none"/>
        <c:tickLblPos val="none"/>
        <c:crossAx val="438216840"/>
        <c:crosses val="autoZero"/>
        <c:auto val="1"/>
        <c:lblOffset val="100"/>
        <c:baseTimeUnit val="years"/>
      </c:dateAx>
      <c:valAx>
        <c:axId val="43821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6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264.55</c:v>
                </c:pt>
                <c:pt idx="1">
                  <c:v>259.66000000000003</c:v>
                </c:pt>
                <c:pt idx="2">
                  <c:v>283.36</c:v>
                </c:pt>
                <c:pt idx="3">
                  <c:v>302.86</c:v>
                </c:pt>
                <c:pt idx="4">
                  <c:v>274.67</c:v>
                </c:pt>
              </c:numCache>
            </c:numRef>
          </c:val>
        </c:ser>
        <c:dLbls>
          <c:showLegendKey val="0"/>
          <c:showVal val="0"/>
          <c:showCatName val="0"/>
          <c:showSerName val="0"/>
          <c:showPercent val="0"/>
          <c:showBubbleSize val="0"/>
        </c:dLbls>
        <c:gapWidth val="150"/>
        <c:axId val="379401688"/>
        <c:axId val="43821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235.07</c:v>
                </c:pt>
                <c:pt idx="4">
                  <c:v>248.14</c:v>
                </c:pt>
              </c:numCache>
            </c:numRef>
          </c:val>
          <c:smooth val="0"/>
        </c:ser>
        <c:dLbls>
          <c:showLegendKey val="0"/>
          <c:showVal val="0"/>
          <c:showCatName val="0"/>
          <c:showSerName val="0"/>
          <c:showPercent val="0"/>
          <c:showBubbleSize val="0"/>
        </c:dLbls>
        <c:marker val="1"/>
        <c:smooth val="0"/>
        <c:axId val="379401688"/>
        <c:axId val="438217624"/>
      </c:lineChart>
      <c:dateAx>
        <c:axId val="379401688"/>
        <c:scaling>
          <c:orientation val="minMax"/>
        </c:scaling>
        <c:delete val="1"/>
        <c:axPos val="b"/>
        <c:numFmt formatCode="ge" sourceLinked="1"/>
        <c:majorTickMark val="none"/>
        <c:minorTickMark val="none"/>
        <c:tickLblPos val="none"/>
        <c:crossAx val="438217624"/>
        <c:crosses val="autoZero"/>
        <c:auto val="1"/>
        <c:lblOffset val="100"/>
        <c:baseTimeUnit val="years"/>
      </c:dateAx>
      <c:valAx>
        <c:axId val="43821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0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秋田県　由利本荘市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80761</v>
      </c>
      <c r="AM8" s="64"/>
      <c r="AN8" s="64"/>
      <c r="AO8" s="64"/>
      <c r="AP8" s="64"/>
      <c r="AQ8" s="64"/>
      <c r="AR8" s="64"/>
      <c r="AS8" s="64"/>
      <c r="AT8" s="63">
        <f>データ!S6</f>
        <v>1209.5999999999999</v>
      </c>
      <c r="AU8" s="63"/>
      <c r="AV8" s="63"/>
      <c r="AW8" s="63"/>
      <c r="AX8" s="63"/>
      <c r="AY8" s="63"/>
      <c r="AZ8" s="63"/>
      <c r="BA8" s="63"/>
      <c r="BB8" s="63">
        <f>データ!T6</f>
        <v>66.77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29.21</v>
      </c>
      <c r="Q10" s="63"/>
      <c r="R10" s="63"/>
      <c r="S10" s="63"/>
      <c r="T10" s="63"/>
      <c r="U10" s="63"/>
      <c r="V10" s="63"/>
      <c r="W10" s="63">
        <f>データ!P6</f>
        <v>100</v>
      </c>
      <c r="X10" s="63"/>
      <c r="Y10" s="63"/>
      <c r="Z10" s="63"/>
      <c r="AA10" s="63"/>
      <c r="AB10" s="63"/>
      <c r="AC10" s="63"/>
      <c r="AD10" s="64">
        <f>データ!Q6</f>
        <v>3284</v>
      </c>
      <c r="AE10" s="64"/>
      <c r="AF10" s="64"/>
      <c r="AG10" s="64"/>
      <c r="AH10" s="64"/>
      <c r="AI10" s="64"/>
      <c r="AJ10" s="64"/>
      <c r="AK10" s="2"/>
      <c r="AL10" s="64">
        <f>データ!U6</f>
        <v>23454</v>
      </c>
      <c r="AM10" s="64"/>
      <c r="AN10" s="64"/>
      <c r="AO10" s="64"/>
      <c r="AP10" s="64"/>
      <c r="AQ10" s="64"/>
      <c r="AR10" s="64"/>
      <c r="AS10" s="64"/>
      <c r="AT10" s="63">
        <f>データ!V6</f>
        <v>14.69</v>
      </c>
      <c r="AU10" s="63"/>
      <c r="AV10" s="63"/>
      <c r="AW10" s="63"/>
      <c r="AX10" s="63"/>
      <c r="AY10" s="63"/>
      <c r="AZ10" s="63"/>
      <c r="BA10" s="63"/>
      <c r="BB10" s="63">
        <f>データ!W6</f>
        <v>1596.6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algorithmName="SHA-512" hashValue="BITAmk7fgfqzhZMXW9pAGPNrbVJHSmPlZTaxwarmM0Bw/pMPaKkd3eDe6w+uojeT/FwbAJoGHZJ1cDjOpY0rIw==" saltValue="eDJQAWiNNqKuS3fHtZPQtg=="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G1" workbookViewId="0">
      <selection activeCell="BI8" sqref="BI8"/>
    </sheetView>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52108</v>
      </c>
      <c r="D6" s="31">
        <f t="shared" si="3"/>
        <v>47</v>
      </c>
      <c r="E6" s="31">
        <f t="shared" si="3"/>
        <v>17</v>
      </c>
      <c r="F6" s="31">
        <f t="shared" si="3"/>
        <v>5</v>
      </c>
      <c r="G6" s="31">
        <f t="shared" si="3"/>
        <v>0</v>
      </c>
      <c r="H6" s="31" t="str">
        <f t="shared" si="3"/>
        <v>秋田県　由利本荘市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29.21</v>
      </c>
      <c r="P6" s="32">
        <f t="shared" si="3"/>
        <v>100</v>
      </c>
      <c r="Q6" s="32">
        <f t="shared" si="3"/>
        <v>3284</v>
      </c>
      <c r="R6" s="32">
        <f t="shared" si="3"/>
        <v>80761</v>
      </c>
      <c r="S6" s="32">
        <f t="shared" si="3"/>
        <v>1209.5999999999999</v>
      </c>
      <c r="T6" s="32">
        <f t="shared" si="3"/>
        <v>66.77</v>
      </c>
      <c r="U6" s="32">
        <f t="shared" si="3"/>
        <v>23454</v>
      </c>
      <c r="V6" s="32">
        <f t="shared" si="3"/>
        <v>14.69</v>
      </c>
      <c r="W6" s="32">
        <f t="shared" si="3"/>
        <v>1596.6</v>
      </c>
      <c r="X6" s="33">
        <f>IF(X7="",NA(),X7)</f>
        <v>57.08</v>
      </c>
      <c r="Y6" s="33">
        <f t="shared" ref="Y6:AG6" si="4">IF(Y7="",NA(),Y7)</f>
        <v>56.16</v>
      </c>
      <c r="Z6" s="33">
        <f t="shared" si="4"/>
        <v>52.5</v>
      </c>
      <c r="AA6" s="33">
        <f t="shared" si="4"/>
        <v>50.2</v>
      </c>
      <c r="AB6" s="33">
        <f t="shared" si="4"/>
        <v>46.3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1328.14</v>
      </c>
      <c r="BF6" s="33">
        <f t="shared" ref="BF6:BN6" si="7">IF(BF7="",NA(),BF7)</f>
        <v>1475.67</v>
      </c>
      <c r="BG6" s="33">
        <f t="shared" si="7"/>
        <v>2116.37</v>
      </c>
      <c r="BH6" s="33">
        <f t="shared" si="7"/>
        <v>1694.01</v>
      </c>
      <c r="BI6" s="33">
        <f t="shared" si="7"/>
        <v>1262.47</v>
      </c>
      <c r="BJ6" s="33">
        <f t="shared" si="7"/>
        <v>1239.2</v>
      </c>
      <c r="BK6" s="33">
        <f t="shared" si="7"/>
        <v>1197.82</v>
      </c>
      <c r="BL6" s="33">
        <f t="shared" si="7"/>
        <v>1126.77</v>
      </c>
      <c r="BM6" s="33">
        <f t="shared" si="7"/>
        <v>632.94000000000005</v>
      </c>
      <c r="BN6" s="33">
        <f t="shared" si="7"/>
        <v>721.43</v>
      </c>
      <c r="BO6" s="32" t="str">
        <f>IF(BO7="","",IF(BO7="-","【-】","【"&amp;SUBSTITUTE(TEXT(BO7,"#,##0.00"),"-","△")&amp;"】"))</f>
        <v>【1,015.77】</v>
      </c>
      <c r="BP6" s="33">
        <f>IF(BP7="",NA(),BP7)</f>
        <v>61.44</v>
      </c>
      <c r="BQ6" s="33">
        <f t="shared" ref="BQ6:BY6" si="8">IF(BQ7="",NA(),BQ7)</f>
        <v>63.4</v>
      </c>
      <c r="BR6" s="33">
        <f t="shared" si="8"/>
        <v>60.58</v>
      </c>
      <c r="BS6" s="33">
        <f t="shared" si="8"/>
        <v>58.26</v>
      </c>
      <c r="BT6" s="33">
        <f t="shared" si="8"/>
        <v>64.67</v>
      </c>
      <c r="BU6" s="33">
        <f t="shared" si="8"/>
        <v>51.56</v>
      </c>
      <c r="BV6" s="33">
        <f t="shared" si="8"/>
        <v>51.03</v>
      </c>
      <c r="BW6" s="33">
        <f t="shared" si="8"/>
        <v>50.9</v>
      </c>
      <c r="BX6" s="33">
        <f t="shared" si="8"/>
        <v>62.3</v>
      </c>
      <c r="BY6" s="33">
        <f t="shared" si="8"/>
        <v>59.3</v>
      </c>
      <c r="BZ6" s="32" t="str">
        <f>IF(BZ7="","",IF(BZ7="-","【-】","【"&amp;SUBSTITUTE(TEXT(BZ7,"#,##0.00"),"-","△")&amp;"】"))</f>
        <v>【52.78】</v>
      </c>
      <c r="CA6" s="33">
        <f>IF(CA7="",NA(),CA7)</f>
        <v>264.55</v>
      </c>
      <c r="CB6" s="33">
        <f t="shared" ref="CB6:CJ6" si="9">IF(CB7="",NA(),CB7)</f>
        <v>259.66000000000003</v>
      </c>
      <c r="CC6" s="33">
        <f t="shared" si="9"/>
        <v>283.36</v>
      </c>
      <c r="CD6" s="33">
        <f t="shared" si="9"/>
        <v>302.86</v>
      </c>
      <c r="CE6" s="33">
        <f t="shared" si="9"/>
        <v>274.67</v>
      </c>
      <c r="CF6" s="33">
        <f t="shared" si="9"/>
        <v>283.26</v>
      </c>
      <c r="CG6" s="33">
        <f t="shared" si="9"/>
        <v>289.60000000000002</v>
      </c>
      <c r="CH6" s="33">
        <f t="shared" si="9"/>
        <v>293.27</v>
      </c>
      <c r="CI6" s="33">
        <f t="shared" si="9"/>
        <v>235.07</v>
      </c>
      <c r="CJ6" s="33">
        <f t="shared" si="9"/>
        <v>248.14</v>
      </c>
      <c r="CK6" s="32" t="str">
        <f>IF(CK7="","",IF(CK7="-","【-】","【"&amp;SUBSTITUTE(TEXT(CK7,"#,##0.00"),"-","△")&amp;"】"))</f>
        <v>【289.81】</v>
      </c>
      <c r="CL6" s="33">
        <f>IF(CL7="",NA(),CL7)</f>
        <v>41.67</v>
      </c>
      <c r="CM6" s="33">
        <f t="shared" ref="CM6:CU6" si="10">IF(CM7="",NA(),CM7)</f>
        <v>56.58</v>
      </c>
      <c r="CN6" s="33">
        <f t="shared" si="10"/>
        <v>59.63</v>
      </c>
      <c r="CO6" s="33">
        <f t="shared" si="10"/>
        <v>59.4</v>
      </c>
      <c r="CP6" s="33">
        <f t="shared" si="10"/>
        <v>56.91</v>
      </c>
      <c r="CQ6" s="33">
        <f t="shared" si="10"/>
        <v>55.2</v>
      </c>
      <c r="CR6" s="33">
        <f t="shared" si="10"/>
        <v>54.74</v>
      </c>
      <c r="CS6" s="33">
        <f t="shared" si="10"/>
        <v>53.78</v>
      </c>
      <c r="CT6" s="33">
        <f t="shared" si="10"/>
        <v>58.47</v>
      </c>
      <c r="CU6" s="33">
        <f t="shared" si="10"/>
        <v>57.3</v>
      </c>
      <c r="CV6" s="32" t="str">
        <f>IF(CV7="","",IF(CV7="-","【-】","【"&amp;SUBSTITUTE(TEXT(CV7,"#,##0.00"),"-","△")&amp;"】"))</f>
        <v>【52.74】</v>
      </c>
      <c r="CW6" s="33">
        <f>IF(CW7="",NA(),CW7)</f>
        <v>71.08</v>
      </c>
      <c r="CX6" s="33">
        <f t="shared" ref="CX6:DF6" si="11">IF(CX7="",NA(),CX7)</f>
        <v>72.739999999999995</v>
      </c>
      <c r="CY6" s="33">
        <f t="shared" si="11"/>
        <v>74.569999999999993</v>
      </c>
      <c r="CZ6" s="33">
        <f t="shared" si="11"/>
        <v>74.930000000000007</v>
      </c>
      <c r="DA6" s="33">
        <f t="shared" si="11"/>
        <v>75.66</v>
      </c>
      <c r="DB6" s="33">
        <f t="shared" si="11"/>
        <v>83.73</v>
      </c>
      <c r="DC6" s="33">
        <f t="shared" si="11"/>
        <v>83.88</v>
      </c>
      <c r="DD6" s="33">
        <f t="shared" si="11"/>
        <v>84.06</v>
      </c>
      <c r="DE6" s="33">
        <f t="shared" si="11"/>
        <v>88.58</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0.03</v>
      </c>
      <c r="EM6" s="33">
        <f t="shared" si="14"/>
        <v>0.11</v>
      </c>
      <c r="EN6" s="32" t="str">
        <f>IF(EN7="","",IF(EN7="-","【-】","【"&amp;SUBSTITUTE(TEXT(EN7,"#,##0.00"),"-","△")&amp;"】"))</f>
        <v>【0.03】</v>
      </c>
    </row>
    <row r="7" spans="1:144" s="34" customFormat="1" x14ac:dyDescent="0.15">
      <c r="A7" s="26"/>
      <c r="B7" s="35">
        <v>2015</v>
      </c>
      <c r="C7" s="35">
        <v>52108</v>
      </c>
      <c r="D7" s="35">
        <v>47</v>
      </c>
      <c r="E7" s="35">
        <v>17</v>
      </c>
      <c r="F7" s="35">
        <v>5</v>
      </c>
      <c r="G7" s="35">
        <v>0</v>
      </c>
      <c r="H7" s="35" t="s">
        <v>96</v>
      </c>
      <c r="I7" s="35" t="s">
        <v>97</v>
      </c>
      <c r="J7" s="35" t="s">
        <v>98</v>
      </c>
      <c r="K7" s="35" t="s">
        <v>99</v>
      </c>
      <c r="L7" s="35" t="s">
        <v>100</v>
      </c>
      <c r="M7" s="36" t="s">
        <v>101</v>
      </c>
      <c r="N7" s="36" t="s">
        <v>102</v>
      </c>
      <c r="O7" s="36">
        <v>29.21</v>
      </c>
      <c r="P7" s="36">
        <v>100</v>
      </c>
      <c r="Q7" s="36">
        <v>3284</v>
      </c>
      <c r="R7" s="36">
        <v>80761</v>
      </c>
      <c r="S7" s="36">
        <v>1209.5999999999999</v>
      </c>
      <c r="T7" s="36">
        <v>66.77</v>
      </c>
      <c r="U7" s="36">
        <v>23454</v>
      </c>
      <c r="V7" s="36">
        <v>14.69</v>
      </c>
      <c r="W7" s="36">
        <v>1596.6</v>
      </c>
      <c r="X7" s="36">
        <v>57.08</v>
      </c>
      <c r="Y7" s="36">
        <v>56.16</v>
      </c>
      <c r="Z7" s="36">
        <v>52.5</v>
      </c>
      <c r="AA7" s="36">
        <v>50.2</v>
      </c>
      <c r="AB7" s="36">
        <v>46.3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1328.14</v>
      </c>
      <c r="BF7" s="36">
        <v>1475.67</v>
      </c>
      <c r="BG7" s="36">
        <v>2116.37</v>
      </c>
      <c r="BH7" s="36">
        <v>1694.01</v>
      </c>
      <c r="BI7" s="36">
        <v>1262.47</v>
      </c>
      <c r="BJ7" s="36">
        <v>1239.2</v>
      </c>
      <c r="BK7" s="36">
        <v>1197.82</v>
      </c>
      <c r="BL7" s="36">
        <v>1126.77</v>
      </c>
      <c r="BM7" s="36">
        <v>632.94000000000005</v>
      </c>
      <c r="BN7" s="36">
        <v>721.43</v>
      </c>
      <c r="BO7" s="36">
        <v>1015.77</v>
      </c>
      <c r="BP7" s="36">
        <v>61.44</v>
      </c>
      <c r="BQ7" s="36">
        <v>63.4</v>
      </c>
      <c r="BR7" s="36">
        <v>60.58</v>
      </c>
      <c r="BS7" s="36">
        <v>58.26</v>
      </c>
      <c r="BT7" s="36">
        <v>64.67</v>
      </c>
      <c r="BU7" s="36">
        <v>51.56</v>
      </c>
      <c r="BV7" s="36">
        <v>51.03</v>
      </c>
      <c r="BW7" s="36">
        <v>50.9</v>
      </c>
      <c r="BX7" s="36">
        <v>62.3</v>
      </c>
      <c r="BY7" s="36">
        <v>59.3</v>
      </c>
      <c r="BZ7" s="36">
        <v>52.78</v>
      </c>
      <c r="CA7" s="36">
        <v>264.55</v>
      </c>
      <c r="CB7" s="36">
        <v>259.66000000000003</v>
      </c>
      <c r="CC7" s="36">
        <v>283.36</v>
      </c>
      <c r="CD7" s="36">
        <v>302.86</v>
      </c>
      <c r="CE7" s="36">
        <v>274.67</v>
      </c>
      <c r="CF7" s="36">
        <v>283.26</v>
      </c>
      <c r="CG7" s="36">
        <v>289.60000000000002</v>
      </c>
      <c r="CH7" s="36">
        <v>293.27</v>
      </c>
      <c r="CI7" s="36">
        <v>235.07</v>
      </c>
      <c r="CJ7" s="36">
        <v>248.14</v>
      </c>
      <c r="CK7" s="36">
        <v>289.81</v>
      </c>
      <c r="CL7" s="36">
        <v>41.67</v>
      </c>
      <c r="CM7" s="36">
        <v>56.58</v>
      </c>
      <c r="CN7" s="36">
        <v>59.63</v>
      </c>
      <c r="CO7" s="36">
        <v>59.4</v>
      </c>
      <c r="CP7" s="36">
        <v>56.91</v>
      </c>
      <c r="CQ7" s="36">
        <v>55.2</v>
      </c>
      <c r="CR7" s="36">
        <v>54.74</v>
      </c>
      <c r="CS7" s="36">
        <v>53.78</v>
      </c>
      <c r="CT7" s="36">
        <v>58.47</v>
      </c>
      <c r="CU7" s="36">
        <v>57.3</v>
      </c>
      <c r="CV7" s="36">
        <v>52.74</v>
      </c>
      <c r="CW7" s="36">
        <v>71.08</v>
      </c>
      <c r="CX7" s="36">
        <v>72.739999999999995</v>
      </c>
      <c r="CY7" s="36">
        <v>74.569999999999993</v>
      </c>
      <c r="CZ7" s="36">
        <v>74.930000000000007</v>
      </c>
      <c r="DA7" s="36">
        <v>75.66</v>
      </c>
      <c r="DB7" s="36">
        <v>83.73</v>
      </c>
      <c r="DC7" s="36">
        <v>83.88</v>
      </c>
      <c r="DD7" s="36">
        <v>84.06</v>
      </c>
      <c r="DE7" s="36">
        <v>88.58</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0.03</v>
      </c>
      <c r="EM7" s="36">
        <v>0.11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cp:lastPrinted>2017-02-15T04:18:53Z</cp:lastPrinted>
  <dcterms:created xsi:type="dcterms:W3CDTF">2017-02-08T03:06:53Z</dcterms:created>
  <dcterms:modified xsi:type="dcterms:W3CDTF">2017-02-15T04:29:11Z</dcterms:modified>
  <cp:category/>
</cp:coreProperties>
</file>