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8調査・通知等\290124公営企業に係る「経営比較分析表」提出依頼\各課より\"/>
    </mc:Choice>
  </mc:AlternateContent>
  <workbookProtection workbookAlgorithmName="SHA-512" workbookHashValue="BL1q6iTgmsGY1SbhlE70n4rXzMGYuDJ/99TnlVzaHdXf+kfWHIahRmP9uB5XgIniT/Se3xsU2o+YOj6It0UboA==" workbookSaltValue="VvlKgMGMToqy7oPqSdCx7w=="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<sst xmlns="http://schemas.openxmlformats.org/spreadsheetml/2006/main" count="221" uniqueCount="111">
  <si>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</si>
  <si>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</si>
  <si>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</si>
  <si>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</si>
  <si>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</si>
  <si>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</si>
  <si>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</si>
  <si>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</si>
  <si>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</si>
  <si>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</si>
  <si>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</si>
  <si>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</si>
  <si>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</si>
  <si>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</si>
  <si>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</si>
  <si>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</si>
  <si>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</si>
  <si>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</si>
  <si>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</si>
  <si>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</si>
  <si>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</si>
  <si>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</si>
  <si>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</si>
  <si>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</si>
  <si>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</si>
  <si>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</si>
  <si>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</si>
  <si>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</si>
  <si>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</si>
  <si>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</si>
  <si>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</si>
  <si>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</si>
  <si>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</si>
  <si>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</si>
  <si>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</si>
  <si>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</si>
  <si>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</si>
  <si>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</si>
  <si>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</si>
  <si>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</si>
  <si>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</si>
  <si>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</si>
  <si>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</si>
  <si>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</si>
  <si>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</si>
  <si>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</si>
  <si>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</si>
  <si>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</si>
  <si>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</si>
  <si>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</si>
  <si>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</si>
  <si>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</si>
  <si>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</si>
  <si>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</si>
  <si>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</si>
  <si>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</si>
  <si>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</si>
  <si>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</si>
  <si>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</si>
  <si>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</si>
  <si>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</si>
  <si>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</si>
  <si>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</si>
  <si>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</si>
  <si>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</si>
  <si>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</si>
  <si>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</si>
  <si>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</si>
  <si>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</si>
  <si>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</si>
  <si>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</si>
  <si>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</si>
  <si>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</si>
  <si>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</si>
  <si>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</si>
  <si>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</si>
  <si>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</si>
  <si>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</si>
  <si>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</si>
  <si>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</si>
  <si>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</si>
  <si>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</si>
  <si>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</si>
  <si>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</si>
  <si>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</si>
  <si>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</si>
  <si>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</si>
  <si>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</si>
  <si>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</si>
  <si>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</si>
  <si>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</si>
  <si>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</si>
  <si>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</si>
  <si>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</si>
  <si>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</si>
  <si>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</si>
  <si>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</si>
  <si>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</si>
  <si>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</si>
  <si>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</si>
  <si>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</si>
  <si>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</si>
  <si>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</si>
  <si>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</si>
  <si>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</si>
  <si>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</si>
  <si>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</si>
  <si>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</si>
  <si>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①地方債償還金が年々増加しているため、収益的収支は年々減少傾向にある。経費削減、収入増に努め、経営改善を図る必要がある。
④繰上償還のため繰入金が一時的に増加したため、H26が低くなっているが、その年を除き年々減少傾向にある。また、類似団体との比較でも同水準になっている。今後、長寿命化等の事業において、企業債発行はするものの、企業債残高は減少していくと見込んでいる。
⑤⑥類似団体よりも汚水処理原価が低く、経費回収率が高く優位となっているが、汚水処理原価が年々上昇傾向にあることから、汚水処理原価を抑制していく必要がある。
⑦⑧水洗化率はほぼ横ばいで推移しているものの、一日平均処理量が年々減少しているため、施設利用率が減少傾向にある。人口が減少していくなか、処理施設の統廃合等による維持管理費の削減など、経営改善を図る必要がある。</t>
    <rPh sb="70" eb="72">
      <t>クリイレ</t>
    </rPh>
    <rPh sb="72" eb="73">
      <t>キン</t>
    </rPh>
    <rPh sb="74" eb="77">
      <t>イチジテキ</t>
    </rPh>
    <rPh sb="78" eb="80">
      <t>ゾウカ</t>
    </rPh>
    <rPh sb="89" eb="90">
      <t>ヒク</t>
    </rPh>
    <rPh sb="100" eb="101">
      <t>トシ</t>
    </rPh>
    <rPh sb="102" eb="103">
      <t>ノゾ</t>
    </rPh>
    <phoneticPr fontId="4"/>
  </si>
  <si>
    <t>管渠耐用年数まで至っていないが、将来の改築等を見据え財源を確保しつつ、投資計画に沿った更新を行う必要がある。</t>
    <phoneticPr fontId="4"/>
  </si>
  <si>
    <t xml:space="preserve"> 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</si>
</sst>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112488"/>
        <c:axId val="15983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60112488"/>
        <c:axId val="159830520"/>
      </c:lineChart>
      <c:dateAx>
        <c:axId val="160112488"/>
        <c:scaling>
          <c:orientation val="minMax"/>
        </c:scaling>
        <c:delete val="1"/>
        <c:axPos val="b"/>
        <c:numFmt formatCode="ge" sourceLinked="1"/>
        <c:majorTickMark val="none"/>
        <c:minorTickMark val="none"/>
        <c:tickLblPos val="none"/>
        <c:crossAx val="159830520"/>
        <c:crosses val="autoZero"/>
        <c:auto val="1"/>
        <c:lblOffset val="100"/>
        <c:baseTimeUnit val="years"/>
      </c:dateAx>
      <c:valAx>
        <c:axId val="1598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1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61.42</c:v>
                </c:pt>
                <c:pt idx="1">
                  <c:v>54.55</c:v>
                </c:pt>
                <c:pt idx="2">
                  <c:v>59.95</c:v>
                </c:pt>
                <c:pt idx="3">
                  <c:v>56.61</c:v>
                </c:pt>
                <c:pt idx="4">
                  <c:v>62.02</c:v>
                </c:pt>
              </c:numCache>
            </c:numRef>
          </c:val>
        </c:ser>
        <c:dLbls>
          <c:showLegendKey val="0"/>
          <c:showVal val="0"/>
          <c:showCatName val="0"/>
          <c:showSerName val="0"/>
          <c:showPercent val="0"/>
          <c:showBubbleSize val="0"/>
        </c:dLbls>
        <c:gapWidth val="150"/>
        <c:axId val="160197904"/>
        <c:axId val="16055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60197904"/>
        <c:axId val="160554648"/>
      </c:lineChart>
      <c:dateAx>
        <c:axId val="160197904"/>
        <c:scaling>
          <c:orientation val="minMax"/>
        </c:scaling>
        <c:delete val="1"/>
        <c:axPos val="b"/>
        <c:numFmt formatCode="ge" sourceLinked="1"/>
        <c:majorTickMark val="none"/>
        <c:minorTickMark val="none"/>
        <c:tickLblPos val="none"/>
        <c:crossAx val="160554648"/>
        <c:crosses val="autoZero"/>
        <c:auto val="1"/>
        <c:lblOffset val="100"/>
        <c:baseTimeUnit val="years"/>
      </c:dateAx>
      <c:valAx>
        <c:axId val="1605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9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82.64</c:v>
                </c:pt>
                <c:pt idx="1">
                  <c:v>83.83</c:v>
                </c:pt>
                <c:pt idx="2">
                  <c:v>85.06</c:v>
                </c:pt>
                <c:pt idx="3">
                  <c:v>83.75</c:v>
                </c:pt>
                <c:pt idx="4">
                  <c:v>84.13</c:v>
                </c:pt>
              </c:numCache>
            </c:numRef>
          </c:val>
        </c:ser>
        <c:dLbls>
          <c:showLegendKey val="0"/>
          <c:showVal val="0"/>
          <c:showCatName val="0"/>
          <c:showSerName val="0"/>
          <c:showPercent val="0"/>
          <c:showBubbleSize val="0"/>
        </c:dLbls>
        <c:gapWidth val="150"/>
        <c:axId val="160555824"/>
        <c:axId val="16055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60555824"/>
        <c:axId val="160556216"/>
      </c:lineChart>
      <c:dateAx>
        <c:axId val="160555824"/>
        <c:scaling>
          <c:orientation val="minMax"/>
        </c:scaling>
        <c:delete val="1"/>
        <c:axPos val="b"/>
        <c:numFmt formatCode="ge" sourceLinked="1"/>
        <c:majorTickMark val="none"/>
        <c:minorTickMark val="none"/>
        <c:tickLblPos val="none"/>
        <c:crossAx val="160556216"/>
        <c:crosses val="autoZero"/>
        <c:auto val="1"/>
        <c:lblOffset val="100"/>
        <c:baseTimeUnit val="years"/>
      </c:dateAx>
      <c:valAx>
        <c:axId val="1605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71.599999999999994</c:v>
                </c:pt>
                <c:pt idx="1">
                  <c:v>70.209999999999994</c:v>
                </c:pt>
                <c:pt idx="2">
                  <c:v>69.11</c:v>
                </c:pt>
                <c:pt idx="3">
                  <c:v>68.81</c:v>
                </c:pt>
                <c:pt idx="4">
                  <c:v>66.739999999999995</c:v>
                </c:pt>
              </c:numCache>
            </c:numRef>
          </c:val>
        </c:ser>
        <c:dLbls>
          <c:showLegendKey val="0"/>
          <c:showVal val="0"/>
          <c:showCatName val="0"/>
          <c:showSerName val="0"/>
          <c:showPercent val="0"/>
          <c:showBubbleSize val="0"/>
        </c:dLbls>
        <c:gapWidth val="150"/>
        <c:axId val="160017792"/>
        <c:axId val="1600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017792"/>
        <c:axId val="160018176"/>
      </c:lineChart>
      <c:dateAx>
        <c:axId val="160017792"/>
        <c:scaling>
          <c:orientation val="minMax"/>
        </c:scaling>
        <c:delete val="1"/>
        <c:axPos val="b"/>
        <c:numFmt formatCode="ge" sourceLinked="1"/>
        <c:majorTickMark val="none"/>
        <c:minorTickMark val="none"/>
        <c:tickLblPos val="none"/>
        <c:crossAx val="160018176"/>
        <c:crosses val="autoZero"/>
        <c:auto val="1"/>
        <c:lblOffset val="100"/>
        <c:baseTimeUnit val="years"/>
      </c:dateAx>
      <c:valAx>
        <c:axId val="160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006144"/>
        <c:axId val="1600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006144"/>
        <c:axId val="160091256"/>
      </c:lineChart>
      <c:dateAx>
        <c:axId val="160006144"/>
        <c:scaling>
          <c:orientation val="minMax"/>
        </c:scaling>
        <c:delete val="1"/>
        <c:axPos val="b"/>
        <c:numFmt formatCode="ge" sourceLinked="1"/>
        <c:majorTickMark val="none"/>
        <c:minorTickMark val="none"/>
        <c:tickLblPos val="none"/>
        <c:crossAx val="160091256"/>
        <c:crosses val="autoZero"/>
        <c:auto val="1"/>
        <c:lblOffset val="100"/>
        <c:baseTimeUnit val="years"/>
      </c:dateAx>
      <c:valAx>
        <c:axId val="1600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087152"/>
        <c:axId val="15858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087152"/>
        <c:axId val="158589616"/>
      </c:lineChart>
      <c:dateAx>
        <c:axId val="160087152"/>
        <c:scaling>
          <c:orientation val="minMax"/>
        </c:scaling>
        <c:delete val="1"/>
        <c:axPos val="b"/>
        <c:numFmt formatCode="ge" sourceLinked="1"/>
        <c:majorTickMark val="none"/>
        <c:minorTickMark val="none"/>
        <c:tickLblPos val="none"/>
        <c:crossAx val="158589616"/>
        <c:crosses val="autoZero"/>
        <c:auto val="1"/>
        <c:lblOffset val="100"/>
        <c:baseTimeUnit val="years"/>
      </c:dateAx>
      <c:valAx>
        <c:axId val="15858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591576"/>
        <c:axId val="1585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591576"/>
        <c:axId val="158591968"/>
      </c:lineChart>
      <c:dateAx>
        <c:axId val="158591576"/>
        <c:scaling>
          <c:orientation val="minMax"/>
        </c:scaling>
        <c:delete val="1"/>
        <c:axPos val="b"/>
        <c:numFmt formatCode="ge" sourceLinked="1"/>
        <c:majorTickMark val="none"/>
        <c:minorTickMark val="none"/>
        <c:tickLblPos val="none"/>
        <c:crossAx val="158591968"/>
        <c:crosses val="autoZero"/>
        <c:auto val="1"/>
        <c:lblOffset val="100"/>
        <c:baseTimeUnit val="years"/>
      </c:dateAx>
      <c:valAx>
        <c:axId val="1585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475600"/>
        <c:axId val="16047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475600"/>
        <c:axId val="160475992"/>
      </c:lineChart>
      <c:dateAx>
        <c:axId val="160475600"/>
        <c:scaling>
          <c:orientation val="minMax"/>
        </c:scaling>
        <c:delete val="1"/>
        <c:axPos val="b"/>
        <c:numFmt formatCode="ge" sourceLinked="1"/>
        <c:majorTickMark val="none"/>
        <c:minorTickMark val="none"/>
        <c:tickLblPos val="none"/>
        <c:crossAx val="160475992"/>
        <c:crosses val="autoZero"/>
        <c:auto val="1"/>
        <c:lblOffset val="100"/>
        <c:baseTimeUnit val="years"/>
      </c:dateAx>
      <c:valAx>
        <c:axId val="16047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7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1989.24</c:v>
                </c:pt>
                <c:pt idx="1">
                  <c:v>1841.9</c:v>
                </c:pt>
                <c:pt idx="2">
                  <c:v>1676.92</c:v>
                </c:pt>
                <c:pt idx="3">
                  <c:v>1243.55</c:v>
                </c:pt>
                <c:pt idx="4">
                  <c:v>1533.8</c:v>
                </c:pt>
              </c:numCache>
            </c:numRef>
          </c:val>
        </c:ser>
        <c:dLbls>
          <c:showLegendKey val="0"/>
          <c:showVal val="0"/>
          <c:showCatName val="0"/>
          <c:showSerName val="0"/>
          <c:showPercent val="0"/>
          <c:showBubbleSize val="0"/>
        </c:dLbls>
        <c:gapWidth val="150"/>
        <c:axId val="160194768"/>
        <c:axId val="16019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60194768"/>
        <c:axId val="160195160"/>
      </c:lineChart>
      <c:dateAx>
        <c:axId val="160194768"/>
        <c:scaling>
          <c:orientation val="minMax"/>
        </c:scaling>
        <c:delete val="1"/>
        <c:axPos val="b"/>
        <c:numFmt formatCode="ge" sourceLinked="1"/>
        <c:majorTickMark val="none"/>
        <c:minorTickMark val="none"/>
        <c:tickLblPos val="none"/>
        <c:crossAx val="160195160"/>
        <c:crosses val="autoZero"/>
        <c:auto val="1"/>
        <c:lblOffset val="100"/>
        <c:baseTimeUnit val="years"/>
      </c:dateAx>
      <c:valAx>
        <c:axId val="16019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9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80.86</c:v>
                </c:pt>
                <c:pt idx="1">
                  <c:v>82.27</c:v>
                </c:pt>
                <c:pt idx="2">
                  <c:v>81.86</c:v>
                </c:pt>
                <c:pt idx="3">
                  <c:v>81.510000000000005</c:v>
                </c:pt>
                <c:pt idx="4">
                  <c:v>82.18</c:v>
                </c:pt>
              </c:numCache>
            </c:numRef>
          </c:val>
        </c:ser>
        <c:dLbls>
          <c:showLegendKey val="0"/>
          <c:showVal val="0"/>
          <c:showCatName val="0"/>
          <c:showSerName val="0"/>
          <c:showPercent val="0"/>
          <c:showBubbleSize val="0"/>
        </c:dLbls>
        <c:gapWidth val="150"/>
        <c:axId val="160196336"/>
        <c:axId val="16019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60196336"/>
        <c:axId val="160196728"/>
      </c:lineChart>
      <c:dateAx>
        <c:axId val="160196336"/>
        <c:scaling>
          <c:orientation val="minMax"/>
        </c:scaling>
        <c:delete val="1"/>
        <c:axPos val="b"/>
        <c:numFmt formatCode="ge" sourceLinked="1"/>
        <c:majorTickMark val="none"/>
        <c:minorTickMark val="none"/>
        <c:tickLblPos val="none"/>
        <c:crossAx val="160196728"/>
        <c:crosses val="autoZero"/>
        <c:auto val="1"/>
        <c:lblOffset val="100"/>
        <c:baseTimeUnit val="years"/>
      </c:dateAx>
      <c:valAx>
        <c:axId val="1601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1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197.33</c:v>
                </c:pt>
                <c:pt idx="1">
                  <c:v>203.74</c:v>
                </c:pt>
                <c:pt idx="2">
                  <c:v>216.43</c:v>
                </c:pt>
                <c:pt idx="3">
                  <c:v>223.37</c:v>
                </c:pt>
                <c:pt idx="4">
                  <c:v>222.59</c:v>
                </c:pt>
              </c:numCache>
            </c:numRef>
          </c:val>
        </c:ser>
        <c:dLbls>
          <c:showLegendKey val="0"/>
          <c:showVal val="0"/>
          <c:showCatName val="0"/>
          <c:showSerName val="0"/>
          <c:showPercent val="0"/>
          <c:showBubbleSize val="0"/>
        </c:dLbls>
        <c:gapWidth val="150"/>
        <c:axId val="160474816"/>
        <c:axId val="16047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60474816"/>
        <c:axId val="160474424"/>
      </c:lineChart>
      <c:dateAx>
        <c:axId val="160474816"/>
        <c:scaling>
          <c:orientation val="minMax"/>
        </c:scaling>
        <c:delete val="1"/>
        <c:axPos val="b"/>
        <c:numFmt formatCode="ge" sourceLinked="1"/>
        <c:majorTickMark val="none"/>
        <c:minorTickMark val="none"/>
        <c:tickLblPos val="none"/>
        <c:crossAx val="160474424"/>
        <c:crosses val="autoZero"/>
        <c:auto val="1"/>
        <c:lblOffset val="100"/>
        <c:baseTimeUnit val="years"/>
      </c:dateAx>
      <c:valAx>
        <c:axId val="1604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E31" zoomScale="85" zoomScaleNormal="85"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80761</v>
      </c>
      <c r="AM8" s="47"/>
      <c r="AN8" s="47"/>
      <c r="AO8" s="47"/>
      <c r="AP8" s="47"/>
      <c r="AQ8" s="47"/>
      <c r="AR8" s="47"/>
      <c r="AS8" s="47"/>
      <c r="AT8" s="43">
        <f>データ!S6</f>
        <v>1209.5999999999999</v>
      </c>
      <c r="AU8" s="43"/>
      <c r="AV8" s="43"/>
      <c r="AW8" s="43"/>
      <c r="AX8" s="43"/>
      <c r="AY8" s="43"/>
      <c r="AZ8" s="43"/>
      <c r="BA8" s="43"/>
      <c r="BB8" s="43">
        <f>データ!T6</f>
        <v>66.77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16.36</v>
      </c>
      <c r="Q10" s="43"/>
      <c r="R10" s="43"/>
      <c r="S10" s="43"/>
      <c r="T10" s="43"/>
      <c r="U10" s="43"/>
      <c r="V10" s="43"/>
      <c r="W10" s="43">
        <f>データ!P6</f>
        <v>82.24</v>
      </c>
      <c r="X10" s="43"/>
      <c r="Y10" s="43"/>
      <c r="Z10" s="43"/>
      <c r="AA10" s="43"/>
      <c r="AB10" s="43"/>
      <c r="AC10" s="43"/>
      <c r="AD10" s="47">
        <f>データ!Q6</f>
        <v>3284</v>
      </c>
      <c r="AE10" s="47"/>
      <c r="AF10" s="47"/>
      <c r="AG10" s="47"/>
      <c r="AH10" s="47"/>
      <c r="AI10" s="47"/>
      <c r="AJ10" s="47"/>
      <c r="AK10" s="2"/>
      <c r="AL10" s="47">
        <f>データ!U6</f>
        <v>13137</v>
      </c>
      <c r="AM10" s="47"/>
      <c r="AN10" s="47"/>
      <c r="AO10" s="47"/>
      <c r="AP10" s="47"/>
      <c r="AQ10" s="47"/>
      <c r="AR10" s="47"/>
      <c r="AS10" s="47"/>
      <c r="AT10" s="43">
        <f>データ!V6</f>
        <v>6.22</v>
      </c>
      <c r="AU10" s="43"/>
      <c r="AV10" s="43"/>
      <c r="AW10" s="43"/>
      <c r="AX10" s="43"/>
      <c r="AY10" s="43"/>
      <c r="AZ10" s="43"/>
      <c r="BA10" s="43"/>
      <c r="BB10" s="43">
        <f>データ!W6</f>
        <v>2112.06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ZSSbCsQw90702aSwBUZOL9DlC4lhy4TO90zLja7qbxcsqu3XSr5TRUqPDebUPywBgsMn858KONpjRI6ffQBvyg==" saltValue="hYXTYpeyg+2vC8v2OJE4b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F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52108</v>
      </c>
      <c r="D6" s="31">
        <f t="shared" si="3"/>
        <v>47</v>
      </c>
      <c r="E6" s="31">
        <f t="shared" si="3"/>
        <v>17</v>
      </c>
      <c r="F6" s="31">
        <f t="shared" si="3"/>
        <v>4</v>
      </c>
      <c r="G6" s="31">
        <f t="shared" si="3"/>
        <v>0</v>
      </c>
      <c r="H6" s="31" t="str">
        <f t="shared" si="3"/>
        <v>秋田県　由利本荘市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16.36</v>
      </c>
      <c r="P6" s="32">
        <f t="shared" si="3"/>
        <v>82.24</v>
      </c>
      <c r="Q6" s="32">
        <f t="shared" si="3"/>
        <v>3284</v>
      </c>
      <c r="R6" s="32">
        <f t="shared" si="3"/>
        <v>80761</v>
      </c>
      <c r="S6" s="32">
        <f t="shared" si="3"/>
        <v>1209.5999999999999</v>
      </c>
      <c r="T6" s="32">
        <f t="shared" si="3"/>
        <v>66.77</v>
      </c>
      <c r="U6" s="32">
        <f t="shared" si="3"/>
        <v>13137</v>
      </c>
      <c r="V6" s="32">
        <f t="shared" si="3"/>
        <v>6.22</v>
      </c>
      <c r="W6" s="32">
        <f t="shared" si="3"/>
        <v>2112.06</v>
      </c>
      <c r="X6" s="33">
        <f>IF(X7="",NA(),X7)</f>
        <v>71.599999999999994</v>
      </c>
      <c r="Y6" s="33">
        <f t="shared" ref="Y6:AG6" si="4">IF(Y7="",NA(),Y7)</f>
        <v>70.209999999999994</v>
      </c>
      <c r="Z6" s="33">
        <f t="shared" si="4"/>
        <v>69.11</v>
      </c>
      <c r="AA6" s="33">
        <f t="shared" si="4"/>
        <v>68.81</v>
      </c>
      <c r="AB6" s="33">
        <f t="shared" si="4"/>
        <v>66.739999999999995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1989.24</v>
      </c>
      <c r="BF6" s="33">
        <f t="shared" ref="BF6:BN6" si="7">IF(BF7="",NA(),BF7)</f>
        <v>1841.9</v>
      </c>
      <c r="BG6" s="33">
        <f t="shared" si="7"/>
        <v>1676.92</v>
      </c>
      <c r="BH6" s="33">
        <f t="shared" si="7"/>
        <v>1243.55</v>
      </c>
      <c r="BI6" s="33">
        <f t="shared" si="7"/>
        <v>1533.8</v>
      </c>
      <c r="BJ6" s="33">
        <f t="shared" si="7"/>
        <v>1764.87</v>
      </c>
      <c r="BK6" s="33">
        <f t="shared" si="7"/>
        <v>1622.51</v>
      </c>
      <c r="BL6" s="33">
        <f t="shared" si="7"/>
        <v>1569.13</v>
      </c>
      <c r="BM6" s="33">
        <f t="shared" si="7"/>
        <v>1436</v>
      </c>
      <c r="BN6" s="33">
        <f t="shared" si="7"/>
        <v>1434.89</v>
      </c>
      <c r="BO6" s="32" t="str">
        <f>IF(BO7="","",IF(BO7="-","【-】","【"&amp;SUBSTITUTE(TEXT(BO7,"#,##0.00"),"-","△")&amp;"】"))</f>
        <v>【1,457.06】</v>
      </c>
      <c r="BP6" s="33">
        <f>IF(BP7="",NA(),BP7)</f>
        <v>80.86</v>
      </c>
      <c r="BQ6" s="33">
        <f t="shared" ref="BQ6:BY6" si="8">IF(BQ7="",NA(),BQ7)</f>
        <v>82.27</v>
      </c>
      <c r="BR6" s="33">
        <f t="shared" si="8"/>
        <v>81.86</v>
      </c>
      <c r="BS6" s="33">
        <f t="shared" si="8"/>
        <v>81.510000000000005</v>
      </c>
      <c r="BT6" s="33">
        <f t="shared" si="8"/>
        <v>82.18</v>
      </c>
      <c r="BU6" s="33">
        <f t="shared" si="8"/>
        <v>60.75</v>
      </c>
      <c r="BV6" s="33">
        <f t="shared" si="8"/>
        <v>62.83</v>
      </c>
      <c r="BW6" s="33">
        <f t="shared" si="8"/>
        <v>64.63</v>
      </c>
      <c r="BX6" s="33">
        <f t="shared" si="8"/>
        <v>66.56</v>
      </c>
      <c r="BY6" s="33">
        <f t="shared" si="8"/>
        <v>66.22</v>
      </c>
      <c r="BZ6" s="32" t="str">
        <f>IF(BZ7="","",IF(BZ7="-","【-】","【"&amp;SUBSTITUTE(TEXT(BZ7,"#,##0.00"),"-","△")&amp;"】"))</f>
        <v>【64.73】</v>
      </c>
      <c r="CA6" s="33">
        <f>IF(CA7="",NA(),CA7)</f>
        <v>197.33</v>
      </c>
      <c r="CB6" s="33">
        <f t="shared" ref="CB6:CJ6" si="9">IF(CB7="",NA(),CB7)</f>
        <v>203.74</v>
      </c>
      <c r="CC6" s="33">
        <f t="shared" si="9"/>
        <v>216.43</v>
      </c>
      <c r="CD6" s="33">
        <f t="shared" si="9"/>
        <v>223.37</v>
      </c>
      <c r="CE6" s="33">
        <f t="shared" si="9"/>
        <v>222.59</v>
      </c>
      <c r="CF6" s="33">
        <f t="shared" si="9"/>
        <v>256</v>
      </c>
      <c r="CG6" s="33">
        <f t="shared" si="9"/>
        <v>250.43</v>
      </c>
      <c r="CH6" s="33">
        <f t="shared" si="9"/>
        <v>245.75</v>
      </c>
      <c r="CI6" s="33">
        <f t="shared" si="9"/>
        <v>244.29</v>
      </c>
      <c r="CJ6" s="33">
        <f t="shared" si="9"/>
        <v>246.72</v>
      </c>
      <c r="CK6" s="32" t="str">
        <f>IF(CK7="","",IF(CK7="-","【-】","【"&amp;SUBSTITUTE(TEXT(CK7,"#,##0.00"),"-","△")&amp;"】"))</f>
        <v>【250.25】</v>
      </c>
      <c r="CL6" s="33">
        <f>IF(CL7="",NA(),CL7)</f>
        <v>61.42</v>
      </c>
      <c r="CM6" s="33">
        <f t="shared" ref="CM6:CU6" si="10">IF(CM7="",NA(),CM7)</f>
        <v>54.55</v>
      </c>
      <c r="CN6" s="33">
        <f t="shared" si="10"/>
        <v>59.95</v>
      </c>
      <c r="CO6" s="33">
        <f t="shared" si="10"/>
        <v>56.61</v>
      </c>
      <c r="CP6" s="33">
        <f t="shared" si="10"/>
        <v>62.02</v>
      </c>
      <c r="CQ6" s="33">
        <f t="shared" si="10"/>
        <v>41.59</v>
      </c>
      <c r="CR6" s="33">
        <f t="shared" si="10"/>
        <v>42.31</v>
      </c>
      <c r="CS6" s="33">
        <f t="shared" si="10"/>
        <v>43.65</v>
      </c>
      <c r="CT6" s="33">
        <f t="shared" si="10"/>
        <v>43.58</v>
      </c>
      <c r="CU6" s="33">
        <f t="shared" si="10"/>
        <v>41.35</v>
      </c>
      <c r="CV6" s="32" t="str">
        <f>IF(CV7="","",IF(CV7="-","【-】","【"&amp;SUBSTITUTE(TEXT(CV7,"#,##0.00"),"-","△")&amp;"】"))</f>
        <v>【40.31】</v>
      </c>
      <c r="CW6" s="33">
        <f>IF(CW7="",NA(),CW7)</f>
        <v>82.64</v>
      </c>
      <c r="CX6" s="33">
        <f t="shared" ref="CX6:DF6" si="11">IF(CX7="",NA(),CX7)</f>
        <v>83.83</v>
      </c>
      <c r="CY6" s="33">
        <f t="shared" si="11"/>
        <v>85.06</v>
      </c>
      <c r="CZ6" s="33">
        <f t="shared" si="11"/>
        <v>83.75</v>
      </c>
      <c r="DA6" s="33">
        <f t="shared" si="11"/>
        <v>84.13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52108</v>
      </c>
      <c r="D7" s="35">
        <v>47</v>
      </c>
      <c r="E7" s="35">
        <v>17</v>
      </c>
      <c r="F7" s="35">
        <v>4</v>
      </c>
      <c r="G7" s="35">
        <v>0</v>
      </c>
      <c r="H7" s="35" t="s">
        <v>96</v>
      </c>
      <c r="I7" s="35" t="s">
        <v>97</v>
      </c>
      <c r="J7" s="35" t="s">
        <v>98</v>
      </c>
      <c r="K7" s="35" t="s">
        <v>99</v>
      </c>
      <c r="L7" s="35" t="s">
        <v>100</v>
      </c>
      <c r="M7" s="36" t="s">
        <v>101</v>
      </c>
      <c r="N7" s="36" t="s">
        <v>102</v>
      </c>
      <c r="O7" s="36">
        <v>16.36</v>
      </c>
      <c r="P7" s="36">
        <v>82.24</v>
      </c>
      <c r="Q7" s="36">
        <v>3284</v>
      </c>
      <c r="R7" s="36">
        <v>80761</v>
      </c>
      <c r="S7" s="36">
        <v>1209.5999999999999</v>
      </c>
      <c r="T7" s="36">
        <v>66.77</v>
      </c>
      <c r="U7" s="36">
        <v>13137</v>
      </c>
      <c r="V7" s="36">
        <v>6.22</v>
      </c>
      <c r="W7" s="36">
        <v>2112.06</v>
      </c>
      <c r="X7" s="36">
        <v>71.599999999999994</v>
      </c>
      <c r="Y7" s="36">
        <v>70.209999999999994</v>
      </c>
      <c r="Z7" s="36">
        <v>69.11</v>
      </c>
      <c r="AA7" s="36">
        <v>68.81</v>
      </c>
      <c r="AB7" s="36">
        <v>66.739999999999995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1989.24</v>
      </c>
      <c r="BF7" s="36">
        <v>1841.9</v>
      </c>
      <c r="BG7" s="36">
        <v>1676.92</v>
      </c>
      <c r="BH7" s="36">
        <v>1243.55</v>
      </c>
      <c r="BI7" s="36">
        <v>1533.8</v>
      </c>
      <c r="BJ7" s="36">
        <v>1764.87</v>
      </c>
      <c r="BK7" s="36">
        <v>1622.51</v>
      </c>
      <c r="BL7" s="36">
        <v>1569.13</v>
      </c>
      <c r="BM7" s="36">
        <v>1436</v>
      </c>
      <c r="BN7" s="36">
        <v>1434.89</v>
      </c>
      <c r="BO7" s="36">
        <v>1457.06</v>
      </c>
      <c r="BP7" s="36">
        <v>80.86</v>
      </c>
      <c r="BQ7" s="36">
        <v>82.27</v>
      </c>
      <c r="BR7" s="36">
        <v>81.86</v>
      </c>
      <c r="BS7" s="36">
        <v>81.510000000000005</v>
      </c>
      <c r="BT7" s="36">
        <v>82.18</v>
      </c>
      <c r="BU7" s="36">
        <v>60.75</v>
      </c>
      <c r="BV7" s="36">
        <v>62.83</v>
      </c>
      <c r="BW7" s="36">
        <v>64.63</v>
      </c>
      <c r="BX7" s="36">
        <v>66.56</v>
      </c>
      <c r="BY7" s="36">
        <v>66.22</v>
      </c>
      <c r="BZ7" s="36">
        <v>64.73</v>
      </c>
      <c r="CA7" s="36">
        <v>197.33</v>
      </c>
      <c r="CB7" s="36">
        <v>203.74</v>
      </c>
      <c r="CC7" s="36">
        <v>216.43</v>
      </c>
      <c r="CD7" s="36">
        <v>223.37</v>
      </c>
      <c r="CE7" s="36">
        <v>222.59</v>
      </c>
      <c r="CF7" s="36">
        <v>256</v>
      </c>
      <c r="CG7" s="36">
        <v>250.43</v>
      </c>
      <c r="CH7" s="36">
        <v>245.75</v>
      </c>
      <c r="CI7" s="36">
        <v>244.29</v>
      </c>
      <c r="CJ7" s="36">
        <v>246.72</v>
      </c>
      <c r="CK7" s="36">
        <v>250.25</v>
      </c>
      <c r="CL7" s="36">
        <v>61.42</v>
      </c>
      <c r="CM7" s="36">
        <v>54.55</v>
      </c>
      <c r="CN7" s="36">
        <v>59.95</v>
      </c>
      <c r="CO7" s="36">
        <v>56.61</v>
      </c>
      <c r="CP7" s="36">
        <v>62.02</v>
      </c>
      <c r="CQ7" s="36">
        <v>41.59</v>
      </c>
      <c r="CR7" s="36">
        <v>42.31</v>
      </c>
      <c r="CS7" s="36">
        <v>43.65</v>
      </c>
      <c r="CT7" s="36">
        <v>43.58</v>
      </c>
      <c r="CU7" s="36">
        <v>41.35</v>
      </c>
      <c r="CV7" s="36">
        <v>40.31</v>
      </c>
      <c r="CW7" s="36">
        <v>82.64</v>
      </c>
      <c r="CX7" s="36">
        <v>83.83</v>
      </c>
      <c r="CY7" s="36">
        <v>85.06</v>
      </c>
      <c r="CZ7" s="36">
        <v>83.75</v>
      </c>
      <c r="DA7" s="36">
        <v>84.13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理沙</cp:lastModifiedBy>
  <dcterms:created xsi:type="dcterms:W3CDTF">2017-02-08T02:58:37Z</dcterms:created>
  <dcterms:modified xsi:type="dcterms:W3CDTF">2017-02-14T06:13:22Z</dcterms:modified>
  <cp:category/>
</cp:coreProperties>
</file>