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8.xml" ContentType="application/vnd.openxmlformats-officedocument.drawingml.chart+xml"/>
  <Override PartName="/xl/charts/chart9.xml" ContentType="application/vnd.openxmlformats-officedocument.drawingml.chart+xml"/>
  <Override PartName="/xl/charts/chart6.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svlgw\Shares\由利本荘市\8000000000-企業局\8005000000-企業局\8005050000-企業局管理課\20 経理班\80 下水道事業\09.経営比較分析表\【R2年度決算】R4.1経営比較分析表\"/>
    </mc:Choice>
  </mc:AlternateContent>
  <xr:revisionPtr revIDLastSave="0" documentId="13_ncr:1_{94259627-3641-46D5-8BC7-5541FC928953}" xr6:coauthVersionLast="36" xr6:coauthVersionMax="36" xr10:uidLastSave="{00000000-0000-0000-0000-000000000000}"/>
  <workbookProtection workbookAlgorithmName="SHA-512" workbookHashValue="1jevoh2sbvVVCCLQKhG+HUQHxKqzcnTCfW+TSqf0xXfkUC1Gske8zDnaiB+mgbFcdZAaRfsSvkCbHeD5yt7CEw==" workbookSaltValue="rlU8bc0W3MlQGr3a67jF6g==" workbookSpinCount="100000" lockStructure="1"/>
  <bookViews>
    <workbookView xWindow="0" yWindow="0" windowWidth="4080" windowHeight="63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F85" i="4"/>
  <c r="AT10" i="4"/>
  <c r="AL10" i="4"/>
  <c r="I10" i="4"/>
  <c r="BB8" i="4"/>
  <c r="AL8" i="4"/>
  <c r="P8" i="4"/>
</calcChain>
</file>

<file path=xl/sharedStrings.xml><?xml version="1.0" encoding="utf-8"?>
<sst xmlns="http://schemas.openxmlformats.org/spreadsheetml/2006/main" count="319" uniqueCount="115">
  <si>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</si>
  <si>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</si>
  <si>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</si>
  <si>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</si>
  <si>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</si>
  <si>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</si>
  <si>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</si>
  <si>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</si>
  <si>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</si>
  <si>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</si>
  <si>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</si>
  <si>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</si>
  <si>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</si>
  <si>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</si>
  <si>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</si>
  <si>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</si>
  <si>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</si>
  <si>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</si>
  <si>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</si>
  <si>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</si>
  <si>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</si>
  <si>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</si>
  <si>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</si>
  <si>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</si>
  <si>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</si>
  <si>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</si>
  <si>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</si>
  <si>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</si>
  <si>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</si>
  <si>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</si>
  <si>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</si>
  <si>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</si>
  <si>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</si>
  <si>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</si>
  <si>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</si>
  <si>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</si>
  <si>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</si>
  <si>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</si>
  <si>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</si>
  <si>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</si>
  <si>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</si>
  <si>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</si>
  <si>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</si>
  <si>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</si>
  <si>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</si>
  <si>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</si>
  <si>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</si>
  <si>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</si>
  <si>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</si>
  <si>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</si>
  <si>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</si>
  <si>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</si>
  <si>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</si>
  <si>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</si>
  <si>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</si>
  <si>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</si>
  <si>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</si>
  <si>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</si>
  <si>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</si>
  <si>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</si>
  <si>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</si>
  <si>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</si>
  <si>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</si>
  <si>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</si>
  <si>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</si>
  <si>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</si>
  <si>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</si>
  <si>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</si>
  <si>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</si>
  <si>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</si>
  <si>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</si>
  <si>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</si>
  <si>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</si>
  <si>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</si>
  <si>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</si>
  <si>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</si>
  <si>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</si>
  <si>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</si>
  <si>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</si>
  <si>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</si>
  <si>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</si>
  <si>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</si>
  <si>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</si>
  <si>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</si>
  <si>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</si>
  <si>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</si>
  <si>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</si>
  <si>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</si>
  <si>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</si>
  <si>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</si>
  <si>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</si>
  <si>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</si>
  <si>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</si>
  <si>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</si>
  <si>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</si>
  <si>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</si>
  <si>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</si>
  <si>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下水道事業</t>
  </si>
  <si>
    <t>簡易排水</t>
  </si>
  <si>
    <t>J2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</si>
  <si>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</si>
  <si>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</si>
  <si>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</si>
  <si>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</si>
  <si>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</si>
  <si>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</si>
  <si>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</si>
  <si>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</si>
  <si>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</si>
  <si>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</si>
  <si>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</si>
  <si>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</si>
  <si>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将来の改築等を見据え財源を確保しつつ、投資計画に沿った更新を行う必要がある。</t>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</si>
  <si>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t>
    <phoneticPr fontId="4"/>
  </si>
  <si>
    <t>①②100%を下回っており単年度収支が赤字である。一般会計から多額の繰入をしているが、経常費用を賄えていない状況にあり、より一層の経費削減、収入確保に努める必要がある。
③資金不足であり、収入確保に努める。
⑤⑥100%を下回っており、使用料などの収入確保、費用削減等が必要であり、適正な事業運営に努めたい。
⑦⑧は類似団体平均値と比べて低くなっており、今後も引き続き排水設備工事に対する補助金交付や広報掲載等を行い水洗化率向上に努める。</t>
    <rPh sb="87" eb="89">
      <t>シキン</t>
    </rPh>
    <rPh sb="89" eb="91">
      <t>ブソク</t>
    </rPh>
    <rPh sb="100" eb="101">
      <t>ツト</t>
    </rPh>
    <rPh sb="172" eb="173">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</si>
</sst>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30-48FD-9853-65B2328778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B30-48FD-9853-65B2328778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20.2</c:v>
                </c:pt>
              </c:numCache>
            </c:numRef>
          </c:val>
          <c:extLst>
            <c:ext xmlns:c16="http://schemas.microsoft.com/office/drawing/2014/chart" uri="{C3380CC4-5D6E-409C-BE32-E72D297353CC}">
              <c16:uniqueId val="{00000000-4B9A-44F4-A450-E216713ECD9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26.11</c:v>
                </c:pt>
              </c:numCache>
            </c:numRef>
          </c:val>
          <c:smooth val="0"/>
          <c:extLst>
            <c:ext xmlns:c16="http://schemas.microsoft.com/office/drawing/2014/chart" uri="{C3380CC4-5D6E-409C-BE32-E72D297353CC}">
              <c16:uniqueId val="{00000001-4B9A-44F4-A450-E216713ECD9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82.32</c:v>
                </c:pt>
              </c:numCache>
            </c:numRef>
          </c:val>
          <c:extLst>
            <c:ext xmlns:c16="http://schemas.microsoft.com/office/drawing/2014/chart" uri="{C3380CC4-5D6E-409C-BE32-E72D297353CC}">
              <c16:uniqueId val="{00000000-070C-416B-957C-55AC2709AF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070C-416B-957C-55AC2709AF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81.88</c:v>
                </c:pt>
              </c:numCache>
            </c:numRef>
          </c:val>
          <c:extLst>
            <c:ext xmlns:c16="http://schemas.microsoft.com/office/drawing/2014/chart" uri="{C3380CC4-5D6E-409C-BE32-E72D297353CC}">
              <c16:uniqueId val="{00000000-78B5-4788-8DCA-17E3884105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88.54</c:v>
                </c:pt>
              </c:numCache>
            </c:numRef>
          </c:val>
          <c:smooth val="0"/>
          <c:extLst>
            <c:ext xmlns:c16="http://schemas.microsoft.com/office/drawing/2014/chart" uri="{C3380CC4-5D6E-409C-BE32-E72D297353CC}">
              <c16:uniqueId val="{00000001-78B5-4788-8DCA-17E3884105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4.47</c:v>
                </c:pt>
              </c:numCache>
            </c:numRef>
          </c:val>
          <c:extLst>
            <c:ext xmlns:c16="http://schemas.microsoft.com/office/drawing/2014/chart" uri="{C3380CC4-5D6E-409C-BE32-E72D297353CC}">
              <c16:uniqueId val="{00000000-AD13-47A0-97D9-797D4FEB24D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32.49</c:v>
                </c:pt>
              </c:numCache>
            </c:numRef>
          </c:val>
          <c:smooth val="0"/>
          <c:extLst>
            <c:ext xmlns:c16="http://schemas.microsoft.com/office/drawing/2014/chart" uri="{C3380CC4-5D6E-409C-BE32-E72D297353CC}">
              <c16:uniqueId val="{00000001-AD13-47A0-97D9-797D4FEB24D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23C-4406-876E-57BCF6E1DC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23C-4406-876E-57BCF6E1DC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152.65</c:v>
                </c:pt>
              </c:numCache>
            </c:numRef>
          </c:val>
          <c:extLst>
            <c:ext xmlns:c16="http://schemas.microsoft.com/office/drawing/2014/chart" uri="{C3380CC4-5D6E-409C-BE32-E72D297353CC}">
              <c16:uniqueId val="{00000000-E7C7-47D1-B52D-6275439757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1351.99</c:v>
                </c:pt>
              </c:numCache>
            </c:numRef>
          </c:val>
          <c:smooth val="0"/>
          <c:extLst>
            <c:ext xmlns:c16="http://schemas.microsoft.com/office/drawing/2014/chart" uri="{C3380CC4-5D6E-409C-BE32-E72D297353CC}">
              <c16:uniqueId val="{00000001-E7C7-47D1-B52D-6275439757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-88.75</c:v>
                </c:pt>
              </c:numCache>
            </c:numRef>
          </c:val>
          <c:extLst>
            <c:ext xmlns:c16="http://schemas.microsoft.com/office/drawing/2014/chart" uri="{C3380CC4-5D6E-409C-BE32-E72D297353CC}">
              <c16:uniqueId val="{00000000-A96D-4092-9F6E-833E74E6EA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205.9</c:v>
                </c:pt>
              </c:numCache>
            </c:numRef>
          </c:val>
          <c:smooth val="0"/>
          <c:extLst>
            <c:ext xmlns:c16="http://schemas.microsoft.com/office/drawing/2014/chart" uri="{C3380CC4-5D6E-409C-BE32-E72D297353CC}">
              <c16:uniqueId val="{00000001-A96D-4092-9F6E-833E74E6EA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152.80000000000001</c:v>
                </c:pt>
              </c:numCache>
            </c:numRef>
          </c:val>
          <c:extLst>
            <c:ext xmlns:c16="http://schemas.microsoft.com/office/drawing/2014/chart" uri="{C3380CC4-5D6E-409C-BE32-E72D297353CC}">
              <c16:uniqueId val="{00000000-B98E-424E-BE2C-F25FD875DD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126.26</c:v>
                </c:pt>
              </c:numCache>
            </c:numRef>
          </c:val>
          <c:smooth val="0"/>
          <c:extLst>
            <c:ext xmlns:c16="http://schemas.microsoft.com/office/drawing/2014/chart" uri="{C3380CC4-5D6E-409C-BE32-E72D297353CC}">
              <c16:uniqueId val="{00000001-B98E-424E-BE2C-F25FD875DD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39.56</c:v>
                </c:pt>
              </c:numCache>
            </c:numRef>
          </c:val>
          <c:extLst>
            <c:ext xmlns:c16="http://schemas.microsoft.com/office/drawing/2014/chart" uri="{C3380CC4-5D6E-409C-BE32-E72D297353CC}">
              <c16:uniqueId val="{00000000-62F7-49F8-A138-B74DB6BD9A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35.869999999999997</c:v>
                </c:pt>
              </c:numCache>
            </c:numRef>
          </c:val>
          <c:smooth val="0"/>
          <c:extLst>
            <c:ext xmlns:c16="http://schemas.microsoft.com/office/drawing/2014/chart" uri="{C3380CC4-5D6E-409C-BE32-E72D297353CC}">
              <c16:uniqueId val="{00000001-62F7-49F8-A138-B74DB6BD9A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403.88</c:v>
                </c:pt>
              </c:numCache>
            </c:numRef>
          </c:val>
          <c:extLst>
            <c:ext xmlns:c16="http://schemas.microsoft.com/office/drawing/2014/chart" uri="{C3380CC4-5D6E-409C-BE32-E72D297353CC}">
              <c16:uniqueId val="{00000000-1D62-45B8-86CA-A2D354A1E3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528.78</c:v>
                </c:pt>
              </c:numCache>
            </c:numRef>
          </c:val>
          <c:smooth val="0"/>
          <c:extLst>
            <c:ext xmlns:c16="http://schemas.microsoft.com/office/drawing/2014/chart" uri="{C3380CC4-5D6E-409C-BE32-E72D297353CC}">
              <c16:uniqueId val="{00000001-1D62-45B8-86CA-A2D354A1E3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【1,351.99】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由利本荘市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簡易排水</v>
      </c>
      <c r="Q8" s="49"/>
      <c r="R8" s="49"/>
      <c r="S8" s="49"/>
      <c r="T8" s="49"/>
      <c r="U8" s="49"/>
      <c r="V8" s="49"/>
      <c r="W8" s="49" t="str">
        <f>データ!L6</f>
        <v>J2</v>
      </c>
      <c r="X8" s="49"/>
      <c r="Y8" s="49"/>
      <c r="Z8" s="49"/>
      <c r="AA8" s="49"/>
      <c r="AB8" s="49"/>
      <c r="AC8" s="49"/>
      <c r="AD8" s="50" t="str">
        <f>データ!$M$6</f>
        <v>自治体職員</v>
      </c>
      <c r="AE8" s="50"/>
      <c r="AF8" s="50"/>
      <c r="AG8" s="50"/>
      <c r="AH8" s="50"/>
      <c r="AI8" s="50"/>
      <c r="AJ8" s="50"/>
      <c r="AK8" s="3"/>
      <c r="AL8" s="51">
        <f>データ!S6</f>
        <v>75040</v>
      </c>
      <c r="AM8" s="51"/>
      <c r="AN8" s="51"/>
      <c r="AO8" s="51"/>
      <c r="AP8" s="51"/>
      <c r="AQ8" s="51"/>
      <c r="AR8" s="51"/>
      <c r="AS8" s="51"/>
      <c r="AT8" s="46">
        <f>データ!T6</f>
        <v>1209.5899999999999</v>
      </c>
      <c r="AU8" s="46"/>
      <c r="AV8" s="46"/>
      <c r="AW8" s="46"/>
      <c r="AX8" s="46"/>
      <c r="AY8" s="46"/>
      <c r="AZ8" s="46"/>
      <c r="BA8" s="46"/>
      <c r="BB8" s="46">
        <f>データ!U6</f>
        <v>62.04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86.45</v>
      </c>
      <c r="J10" s="46"/>
      <c r="K10" s="46"/>
      <c r="L10" s="46"/>
      <c r="M10" s="46"/>
      <c r="N10" s="46"/>
      <c r="O10" s="46"/>
      <c r="P10" s="46">
        <f>データ!P6</f>
        <v>0.22</v>
      </c>
      <c r="Q10" s="46"/>
      <c r="R10" s="46"/>
      <c r="S10" s="46"/>
      <c r="T10" s="46"/>
      <c r="U10" s="46"/>
      <c r="V10" s="46"/>
      <c r="W10" s="46">
        <f>データ!Q6</f>
        <v>100</v>
      </c>
      <c r="X10" s="46"/>
      <c r="Y10" s="46"/>
      <c r="Z10" s="46"/>
      <c r="AA10" s="46"/>
      <c r="AB10" s="46"/>
      <c r="AC10" s="46"/>
      <c r="AD10" s="51">
        <f>データ!R6</f>
        <v>3333</v>
      </c>
      <c r="AE10" s="51"/>
      <c r="AF10" s="51"/>
      <c r="AG10" s="51"/>
      <c r="AH10" s="51"/>
      <c r="AI10" s="51"/>
      <c r="AJ10" s="51"/>
      <c r="AK10" s="2"/>
      <c r="AL10" s="51">
        <f>データ!V6</f>
        <v>164</v>
      </c>
      <c r="AM10" s="51"/>
      <c r="AN10" s="51"/>
      <c r="AO10" s="51"/>
      <c r="AP10" s="51"/>
      <c r="AQ10" s="51"/>
      <c r="AR10" s="51"/>
      <c r="AS10" s="51"/>
      <c r="AT10" s="46">
        <f>データ!W6</f>
        <v>0.22</v>
      </c>
      <c r="AU10" s="46"/>
      <c r="AV10" s="46"/>
      <c r="AW10" s="46"/>
      <c r="AX10" s="46"/>
      <c r="AY10" s="46"/>
      <c r="AZ10" s="46"/>
      <c r="BA10" s="46"/>
      <c r="BB10" s="46">
        <f>データ!X6</f>
        <v>745.45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112</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【88.54】</v>
      </c>
      <c r="F85" s="26" t="str">
        <f>データ!AT6</f>
        <v>【1,351.99】</v>
      </c>
      <c r="G85" s="26" t="str">
        <f>データ!BE6</f>
        <v>【205.90】</v>
      </c>
      <c r="H85" s="26" t="str">
        <f>データ!BP6</f>
        <v>【126.26】</v>
      </c>
      <c r="I85" s="26" t="str">
        <f>データ!CA6</f>
        <v>【35.87】</v>
      </c>
      <c r="J85" s="26" t="str">
        <f>データ!CL6</f>
        <v>【528.78】</v>
      </c>
      <c r="K85" s="26" t="str">
        <f>データ!CW6</f>
        <v>【26.11】</v>
      </c>
      <c r="L85" s="26" t="str">
        <f>データ!DH6</f>
        <v>【94.97】</v>
      </c>
      <c r="M85" s="26" t="str">
        <f>データ!DS6</f>
        <v>【32.49】</v>
      </c>
      <c r="N85" s="26" t="str">
        <f>データ!ED6</f>
        <v>【0.00】</v>
      </c>
      <c r="O85" s="26" t="str">
        <f>データ!EO6</f>
        <v>【0.00】</v>
      </c>
    </row>
  </sheetData>
  <sheetProtection algorithmName="SHA-512" hashValue="qqtRiZ8yJIzAw3iSNaqrTLmETxWi+/8E1vZrxBE8ifcssUphQTmwacao1hA9cI4WmY+fNYhOmjLuhqI2ok8nuQ==" saltValue="3WUeOQ0a2ujp8h/szWBM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52108</v>
      </c>
      <c r="D6" s="33">
        <f t="shared" si="3"/>
        <v>46</v>
      </c>
      <c r="E6" s="33">
        <f t="shared" si="3"/>
        <v>17</v>
      </c>
      <c r="F6" s="33">
        <f t="shared" si="3"/>
        <v>8</v>
      </c>
      <c r="G6" s="33">
        <f t="shared" si="3"/>
        <v>0</v>
      </c>
      <c r="H6" s="33" t="str">
        <f t="shared" si="3"/>
        <v>秋田県　由利本荘市</v>
      </c>
      <c r="I6" s="33" t="str">
        <f t="shared" si="3"/>
        <v>法適用</v>
      </c>
      <c r="J6" s="33" t="str">
        <f t="shared" si="3"/>
        <v>下水道事業</v>
      </c>
      <c r="K6" s="33" t="str">
        <f t="shared" si="3"/>
        <v>簡易排水</v>
      </c>
      <c r="L6" s="33" t="str">
        <f t="shared" si="3"/>
        <v>J2</v>
      </c>
      <c r="M6" s="33" t="str">
        <f t="shared" si="3"/>
        <v>自治体職員</v>
      </c>
      <c r="N6" s="34" t="str">
        <f t="shared" si="3"/>
        <v>-</v>
      </c>
      <c r="O6" s="34">
        <f t="shared" si="3"/>
        <v>86.45</v>
      </c>
      <c r="P6" s="34">
        <f t="shared" si="3"/>
        <v>0.22</v>
      </c>
      <c r="Q6" s="34">
        <f t="shared" si="3"/>
        <v>100</v>
      </c>
      <c r="R6" s="34">
        <f t="shared" si="3"/>
        <v>3333</v>
      </c>
      <c r="S6" s="34">
        <f t="shared" si="3"/>
        <v>75040</v>
      </c>
      <c r="T6" s="34">
        <f t="shared" si="3"/>
        <v>1209.5899999999999</v>
      </c>
      <c r="U6" s="34">
        <f t="shared" si="3"/>
        <v>62.04</v>
      </c>
      <c r="V6" s="34">
        <f t="shared" si="3"/>
        <v>164</v>
      </c>
      <c r="W6" s="34">
        <f t="shared" si="3"/>
        <v>0.22</v>
      </c>
      <c r="X6" s="34">
        <f t="shared" si="3"/>
        <v>745.45</v>
      </c>
      <c r="Y6" s="35" t="str">
        <f>IF(Y7="",NA(),Y7)</f>
        <v>-</v>
      </c>
      <c r="Z6" s="35" t="str">
        <f t="shared" ref="Z6:AH6" si="4">IF(Z7="",NA(),Z7)</f>
        <v>-</v>
      </c>
      <c r="AA6" s="35" t="str">
        <f t="shared" si="4"/>
        <v>-</v>
      </c>
      <c r="AB6" s="35" t="str">
        <f t="shared" si="4"/>
        <v>-</v>
      </c>
      <c r="AC6" s="35">
        <f t="shared" si="4"/>
        <v>81.88</v>
      </c>
      <c r="AD6" s="35" t="str">
        <f t="shared" si="4"/>
        <v>-</v>
      </c>
      <c r="AE6" s="35" t="str">
        <f t="shared" si="4"/>
        <v>-</v>
      </c>
      <c r="AF6" s="35" t="str">
        <f t="shared" si="4"/>
        <v>-</v>
      </c>
      <c r="AG6" s="35" t="str">
        <f t="shared" si="4"/>
        <v>-</v>
      </c>
      <c r="AH6" s="35">
        <f t="shared" si="4"/>
        <v>88.54</v>
      </c>
      <c r="AI6" s="34" t="str">
        <f>IF(AI7="","",IF(AI7="-","【-】","【"&amp;SUBSTITUTE(TEXT(AI7,"#,##0.00"),"-","△")&amp;"】"))</f>
        <v>【88.54】</v>
      </c>
      <c r="AJ6" s="35" t="str">
        <f>IF(AJ7="",NA(),AJ7)</f>
        <v>-</v>
      </c>
      <c r="AK6" s="35" t="str">
        <f t="shared" ref="AK6:AS6" si="5">IF(AK7="",NA(),AK7)</f>
        <v>-</v>
      </c>
      <c r="AL6" s="35" t="str">
        <f t="shared" si="5"/>
        <v>-</v>
      </c>
      <c r="AM6" s="35" t="str">
        <f t="shared" si="5"/>
        <v>-</v>
      </c>
      <c r="AN6" s="35">
        <f t="shared" si="5"/>
        <v>152.65</v>
      </c>
      <c r="AO6" s="35" t="str">
        <f t="shared" si="5"/>
        <v>-</v>
      </c>
      <c r="AP6" s="35" t="str">
        <f t="shared" si="5"/>
        <v>-</v>
      </c>
      <c r="AQ6" s="35" t="str">
        <f t="shared" si="5"/>
        <v>-</v>
      </c>
      <c r="AR6" s="35" t="str">
        <f t="shared" si="5"/>
        <v>-</v>
      </c>
      <c r="AS6" s="35">
        <f t="shared" si="5"/>
        <v>1351.99</v>
      </c>
      <c r="AT6" s="34" t="str">
        <f>IF(AT7="","",IF(AT7="-","【-】","【"&amp;SUBSTITUTE(TEXT(AT7,"#,##0.00"),"-","△")&amp;"】"))</f>
        <v>【1,351.99】</v>
      </c>
      <c r="AU6" s="35" t="str">
        <f>IF(AU7="",NA(),AU7)</f>
        <v>-</v>
      </c>
      <c r="AV6" s="35" t="str">
        <f t="shared" ref="AV6:BD6" si="6">IF(AV7="",NA(),AV7)</f>
        <v>-</v>
      </c>
      <c r="AW6" s="35" t="str">
        <f t="shared" si="6"/>
        <v>-</v>
      </c>
      <c r="AX6" s="35" t="str">
        <f t="shared" si="6"/>
        <v>-</v>
      </c>
      <c r="AY6" s="35">
        <f t="shared" si="6"/>
        <v>-88.75</v>
      </c>
      <c r="AZ6" s="35" t="str">
        <f t="shared" si="6"/>
        <v>-</v>
      </c>
      <c r="BA6" s="35" t="str">
        <f t="shared" si="6"/>
        <v>-</v>
      </c>
      <c r="BB6" s="35" t="str">
        <f t="shared" si="6"/>
        <v>-</v>
      </c>
      <c r="BC6" s="35" t="str">
        <f t="shared" si="6"/>
        <v>-</v>
      </c>
      <c r="BD6" s="35">
        <f t="shared" si="6"/>
        <v>205.9</v>
      </c>
      <c r="BE6" s="34" t="str">
        <f>IF(BE7="","",IF(BE7="-","【-】","【"&amp;SUBSTITUTE(TEXT(BE7,"#,##0.00"),"-","△")&amp;"】"))</f>
        <v>【205.90】</v>
      </c>
      <c r="BF6" s="35" t="str">
        <f>IF(BF7="",NA(),BF7)</f>
        <v>-</v>
      </c>
      <c r="BG6" s="35" t="str">
        <f t="shared" ref="BG6:BO6" si="7">IF(BG7="",NA(),BG7)</f>
        <v>-</v>
      </c>
      <c r="BH6" s="35" t="str">
        <f t="shared" si="7"/>
        <v>-</v>
      </c>
      <c r="BI6" s="35" t="str">
        <f t="shared" si="7"/>
        <v>-</v>
      </c>
      <c r="BJ6" s="35">
        <f t="shared" si="7"/>
        <v>152.80000000000001</v>
      </c>
      <c r="BK6" s="35" t="str">
        <f t="shared" si="7"/>
        <v>-</v>
      </c>
      <c r="BL6" s="35" t="str">
        <f t="shared" si="7"/>
        <v>-</v>
      </c>
      <c r="BM6" s="35" t="str">
        <f t="shared" si="7"/>
        <v>-</v>
      </c>
      <c r="BN6" s="35" t="str">
        <f t="shared" si="7"/>
        <v>-</v>
      </c>
      <c r="BO6" s="35">
        <f t="shared" si="7"/>
        <v>126.26</v>
      </c>
      <c r="BP6" s="34" t="str">
        <f>IF(BP7="","",IF(BP7="-","【-】","【"&amp;SUBSTITUTE(TEXT(BP7,"#,##0.00"),"-","△")&amp;"】"))</f>
        <v>【126.26】</v>
      </c>
      <c r="BQ6" s="35" t="str">
        <f>IF(BQ7="",NA(),BQ7)</f>
        <v>-</v>
      </c>
      <c r="BR6" s="35" t="str">
        <f t="shared" ref="BR6:BZ6" si="8">IF(BR7="",NA(),BR7)</f>
        <v>-</v>
      </c>
      <c r="BS6" s="35" t="str">
        <f t="shared" si="8"/>
        <v>-</v>
      </c>
      <c r="BT6" s="35" t="str">
        <f t="shared" si="8"/>
        <v>-</v>
      </c>
      <c r="BU6" s="35">
        <f t="shared" si="8"/>
        <v>39.56</v>
      </c>
      <c r="BV6" s="35" t="str">
        <f t="shared" si="8"/>
        <v>-</v>
      </c>
      <c r="BW6" s="35" t="str">
        <f t="shared" si="8"/>
        <v>-</v>
      </c>
      <c r="BX6" s="35" t="str">
        <f t="shared" si="8"/>
        <v>-</v>
      </c>
      <c r="BY6" s="35" t="str">
        <f t="shared" si="8"/>
        <v>-</v>
      </c>
      <c r="BZ6" s="35">
        <f t="shared" si="8"/>
        <v>35.869999999999997</v>
      </c>
      <c r="CA6" s="34" t="str">
        <f>IF(CA7="","",IF(CA7="-","【-】","【"&amp;SUBSTITUTE(TEXT(CA7,"#,##0.00"),"-","△")&amp;"】"))</f>
        <v>【35.87】</v>
      </c>
      <c r="CB6" s="35" t="str">
        <f>IF(CB7="",NA(),CB7)</f>
        <v>-</v>
      </c>
      <c r="CC6" s="35" t="str">
        <f t="shared" ref="CC6:CK6" si="9">IF(CC7="",NA(),CC7)</f>
        <v>-</v>
      </c>
      <c r="CD6" s="35" t="str">
        <f t="shared" si="9"/>
        <v>-</v>
      </c>
      <c r="CE6" s="35" t="str">
        <f t="shared" si="9"/>
        <v>-</v>
      </c>
      <c r="CF6" s="35">
        <f t="shared" si="9"/>
        <v>403.88</v>
      </c>
      <c r="CG6" s="35" t="str">
        <f t="shared" si="9"/>
        <v>-</v>
      </c>
      <c r="CH6" s="35" t="str">
        <f t="shared" si="9"/>
        <v>-</v>
      </c>
      <c r="CI6" s="35" t="str">
        <f t="shared" si="9"/>
        <v>-</v>
      </c>
      <c r="CJ6" s="35" t="str">
        <f t="shared" si="9"/>
        <v>-</v>
      </c>
      <c r="CK6" s="35">
        <f t="shared" si="9"/>
        <v>528.78</v>
      </c>
      <c r="CL6" s="34" t="str">
        <f>IF(CL7="","",IF(CL7="-","【-】","【"&amp;SUBSTITUTE(TEXT(CL7,"#,##0.00"),"-","△")&amp;"】"))</f>
        <v>【528.78】</v>
      </c>
      <c r="CM6" s="35" t="str">
        <f>IF(CM7="",NA(),CM7)</f>
        <v>-</v>
      </c>
      <c r="CN6" s="35" t="str">
        <f t="shared" ref="CN6:CV6" si="10">IF(CN7="",NA(),CN7)</f>
        <v>-</v>
      </c>
      <c r="CO6" s="35" t="str">
        <f t="shared" si="10"/>
        <v>-</v>
      </c>
      <c r="CP6" s="35" t="str">
        <f t="shared" si="10"/>
        <v>-</v>
      </c>
      <c r="CQ6" s="35">
        <f t="shared" si="10"/>
        <v>20.2</v>
      </c>
      <c r="CR6" s="35" t="str">
        <f t="shared" si="10"/>
        <v>-</v>
      </c>
      <c r="CS6" s="35" t="str">
        <f t="shared" si="10"/>
        <v>-</v>
      </c>
      <c r="CT6" s="35" t="str">
        <f t="shared" si="10"/>
        <v>-</v>
      </c>
      <c r="CU6" s="35" t="str">
        <f t="shared" si="10"/>
        <v>-</v>
      </c>
      <c r="CV6" s="35">
        <f t="shared" si="10"/>
        <v>26.11</v>
      </c>
      <c r="CW6" s="34" t="str">
        <f>IF(CW7="","",IF(CW7="-","【-】","【"&amp;SUBSTITUTE(TEXT(CW7,"#,##0.00"),"-","△")&amp;"】"))</f>
        <v>【26.11】</v>
      </c>
      <c r="CX6" s="35" t="str">
        <f>IF(CX7="",NA(),CX7)</f>
        <v>-</v>
      </c>
      <c r="CY6" s="35" t="str">
        <f t="shared" ref="CY6:DG6" si="11">IF(CY7="",NA(),CY7)</f>
        <v>-</v>
      </c>
      <c r="CZ6" s="35" t="str">
        <f t="shared" si="11"/>
        <v>-</v>
      </c>
      <c r="DA6" s="35" t="str">
        <f t="shared" si="11"/>
        <v>-</v>
      </c>
      <c r="DB6" s="35">
        <f t="shared" si="11"/>
        <v>82.32</v>
      </c>
      <c r="DC6" s="35" t="str">
        <f t="shared" si="11"/>
        <v>-</v>
      </c>
      <c r="DD6" s="35" t="str">
        <f t="shared" si="11"/>
        <v>-</v>
      </c>
      <c r="DE6" s="35" t="str">
        <f t="shared" si="11"/>
        <v>-</v>
      </c>
      <c r="DF6" s="35" t="str">
        <f t="shared" si="11"/>
        <v>-</v>
      </c>
      <c r="DG6" s="35">
        <f t="shared" si="11"/>
        <v>94.97</v>
      </c>
      <c r="DH6" s="34" t="str">
        <f>IF(DH7="","",IF(DH7="-","【-】","【"&amp;SUBSTITUTE(TEXT(DH7,"#,##0.00"),"-","△")&amp;"】"))</f>
        <v>【94.97】</v>
      </c>
      <c r="DI6" s="35" t="str">
        <f>IF(DI7="",NA(),DI7)</f>
        <v>-</v>
      </c>
      <c r="DJ6" s="35" t="str">
        <f t="shared" ref="DJ6:DR6" si="12">IF(DJ7="",NA(),DJ7)</f>
        <v>-</v>
      </c>
      <c r="DK6" s="35" t="str">
        <f t="shared" si="12"/>
        <v>-</v>
      </c>
      <c r="DL6" s="35" t="str">
        <f t="shared" si="12"/>
        <v>-</v>
      </c>
      <c r="DM6" s="35">
        <f t="shared" si="12"/>
        <v>4.47</v>
      </c>
      <c r="DN6" s="35" t="str">
        <f t="shared" si="12"/>
        <v>-</v>
      </c>
      <c r="DO6" s="35" t="str">
        <f t="shared" si="12"/>
        <v>-</v>
      </c>
      <c r="DP6" s="35" t="str">
        <f t="shared" si="12"/>
        <v>-</v>
      </c>
      <c r="DQ6" s="35" t="str">
        <f t="shared" si="12"/>
        <v>-</v>
      </c>
      <c r="DR6" s="35">
        <f t="shared" si="12"/>
        <v>32.49</v>
      </c>
      <c r="DS6" s="34" t="str">
        <f>IF(DS7="","",IF(DS7="-","【-】","【"&amp;SUBSTITUTE(TEXT(DS7,"#,##0.00"),"-","△")&amp;"】"))</f>
        <v>【32.49】</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2020</v>
      </c>
      <c r="C7" s="37">
        <v>52108</v>
      </c>
      <c r="D7" s="37">
        <v>46</v>
      </c>
      <c r="E7" s="37">
        <v>17</v>
      </c>
      <c r="F7" s="37">
        <v>8</v>
      </c>
      <c r="G7" s="37">
        <v>0</v>
      </c>
      <c r="H7" s="37" t="s">
        <v>95</v>
      </c>
      <c r="I7" s="37" t="s">
        <v>96</v>
      </c>
      <c r="J7" s="37" t="s">
        <v>97</v>
      </c>
      <c r="K7" s="37" t="s">
        <v>98</v>
      </c>
      <c r="L7" s="37" t="s">
        <v>99</v>
      </c>
      <c r="M7" s="37" t="s">
        <v>100</v>
      </c>
      <c r="N7" s="38" t="s">
        <v>101</v>
      </c>
      <c r="O7" s="38">
        <v>86.45</v>
      </c>
      <c r="P7" s="38">
        <v>0.22</v>
      </c>
      <c r="Q7" s="38">
        <v>100</v>
      </c>
      <c r="R7" s="38">
        <v>3333</v>
      </c>
      <c r="S7" s="38">
        <v>75040</v>
      </c>
      <c r="T7" s="38">
        <v>1209.5899999999999</v>
      </c>
      <c r="U7" s="38">
        <v>62.04</v>
      </c>
      <c r="V7" s="38">
        <v>164</v>
      </c>
      <c r="W7" s="38">
        <v>0.22</v>
      </c>
      <c r="X7" s="38">
        <v>745.45</v>
      </c>
      <c r="Y7" s="38" t="s">
        <v>101</v>
      </c>
      <c r="Z7" s="38" t="s">
        <v>101</v>
      </c>
      <c r="AA7" s="38" t="s">
        <v>101</v>
      </c>
      <c r="AB7" s="38" t="s">
        <v>101</v>
      </c>
      <c r="AC7" s="38">
        <v>81.88</v>
      </c>
      <c r="AD7" s="38" t="s">
        <v>101</v>
      </c>
      <c r="AE7" s="38" t="s">
        <v>101</v>
      </c>
      <c r="AF7" s="38" t="s">
        <v>101</v>
      </c>
      <c r="AG7" s="38" t="s">
        <v>101</v>
      </c>
      <c r="AH7" s="38">
        <v>88.54</v>
      </c>
      <c r="AI7" s="38">
        <v>88.54</v>
      </c>
      <c r="AJ7" s="38" t="s">
        <v>101</v>
      </c>
      <c r="AK7" s="38" t="s">
        <v>101</v>
      </c>
      <c r="AL7" s="38" t="s">
        <v>101</v>
      </c>
      <c r="AM7" s="38" t="s">
        <v>101</v>
      </c>
      <c r="AN7" s="38">
        <v>152.65</v>
      </c>
      <c r="AO7" s="38" t="s">
        <v>101</v>
      </c>
      <c r="AP7" s="38" t="s">
        <v>101</v>
      </c>
      <c r="AQ7" s="38" t="s">
        <v>101</v>
      </c>
      <c r="AR7" s="38" t="s">
        <v>101</v>
      </c>
      <c r="AS7" s="38">
        <v>1351.99</v>
      </c>
      <c r="AT7" s="38">
        <v>1351.99</v>
      </c>
      <c r="AU7" s="38" t="s">
        <v>101</v>
      </c>
      <c r="AV7" s="38" t="s">
        <v>101</v>
      </c>
      <c r="AW7" s="38" t="s">
        <v>101</v>
      </c>
      <c r="AX7" s="38" t="s">
        <v>101</v>
      </c>
      <c r="AY7" s="38">
        <v>-88.75</v>
      </c>
      <c r="AZ7" s="38" t="s">
        <v>101</v>
      </c>
      <c r="BA7" s="38" t="s">
        <v>101</v>
      </c>
      <c r="BB7" s="38" t="s">
        <v>101</v>
      </c>
      <c r="BC7" s="38" t="s">
        <v>101</v>
      </c>
      <c r="BD7" s="38">
        <v>205.9</v>
      </c>
      <c r="BE7" s="38">
        <v>205.9</v>
      </c>
      <c r="BF7" s="38" t="s">
        <v>101</v>
      </c>
      <c r="BG7" s="38" t="s">
        <v>101</v>
      </c>
      <c r="BH7" s="38" t="s">
        <v>101</v>
      </c>
      <c r="BI7" s="38" t="s">
        <v>101</v>
      </c>
      <c r="BJ7" s="38">
        <v>152.80000000000001</v>
      </c>
      <c r="BK7" s="38" t="s">
        <v>101</v>
      </c>
      <c r="BL7" s="38" t="s">
        <v>101</v>
      </c>
      <c r="BM7" s="38" t="s">
        <v>101</v>
      </c>
      <c r="BN7" s="38" t="s">
        <v>101</v>
      </c>
      <c r="BO7" s="38">
        <v>126.26</v>
      </c>
      <c r="BP7" s="38">
        <v>126.26</v>
      </c>
      <c r="BQ7" s="38" t="s">
        <v>101</v>
      </c>
      <c r="BR7" s="38" t="s">
        <v>101</v>
      </c>
      <c r="BS7" s="38" t="s">
        <v>101</v>
      </c>
      <c r="BT7" s="38" t="s">
        <v>101</v>
      </c>
      <c r="BU7" s="38">
        <v>39.56</v>
      </c>
      <c r="BV7" s="38" t="s">
        <v>101</v>
      </c>
      <c r="BW7" s="38" t="s">
        <v>101</v>
      </c>
      <c r="BX7" s="38" t="s">
        <v>101</v>
      </c>
      <c r="BY7" s="38" t="s">
        <v>101</v>
      </c>
      <c r="BZ7" s="38">
        <v>35.869999999999997</v>
      </c>
      <c r="CA7" s="38">
        <v>35.869999999999997</v>
      </c>
      <c r="CB7" s="38" t="s">
        <v>101</v>
      </c>
      <c r="CC7" s="38" t="s">
        <v>101</v>
      </c>
      <c r="CD7" s="38" t="s">
        <v>101</v>
      </c>
      <c r="CE7" s="38" t="s">
        <v>101</v>
      </c>
      <c r="CF7" s="38">
        <v>403.88</v>
      </c>
      <c r="CG7" s="38" t="s">
        <v>101</v>
      </c>
      <c r="CH7" s="38" t="s">
        <v>101</v>
      </c>
      <c r="CI7" s="38" t="s">
        <v>101</v>
      </c>
      <c r="CJ7" s="38" t="s">
        <v>101</v>
      </c>
      <c r="CK7" s="38">
        <v>528.78</v>
      </c>
      <c r="CL7" s="38">
        <v>528.78</v>
      </c>
      <c r="CM7" s="38" t="s">
        <v>101</v>
      </c>
      <c r="CN7" s="38" t="s">
        <v>101</v>
      </c>
      <c r="CO7" s="38" t="s">
        <v>101</v>
      </c>
      <c r="CP7" s="38" t="s">
        <v>101</v>
      </c>
      <c r="CQ7" s="38">
        <v>20.2</v>
      </c>
      <c r="CR7" s="38" t="s">
        <v>101</v>
      </c>
      <c r="CS7" s="38" t="s">
        <v>101</v>
      </c>
      <c r="CT7" s="38" t="s">
        <v>101</v>
      </c>
      <c r="CU7" s="38" t="s">
        <v>101</v>
      </c>
      <c r="CV7" s="38">
        <v>26.11</v>
      </c>
      <c r="CW7" s="38">
        <v>26.11</v>
      </c>
      <c r="CX7" s="38" t="s">
        <v>101</v>
      </c>
      <c r="CY7" s="38" t="s">
        <v>101</v>
      </c>
      <c r="CZ7" s="38" t="s">
        <v>101</v>
      </c>
      <c r="DA7" s="38" t="s">
        <v>101</v>
      </c>
      <c r="DB7" s="38">
        <v>82.32</v>
      </c>
      <c r="DC7" s="38" t="s">
        <v>101</v>
      </c>
      <c r="DD7" s="38" t="s">
        <v>101</v>
      </c>
      <c r="DE7" s="38" t="s">
        <v>101</v>
      </c>
      <c r="DF7" s="38" t="s">
        <v>101</v>
      </c>
      <c r="DG7" s="38">
        <v>94.97</v>
      </c>
      <c r="DH7" s="38">
        <v>94.97</v>
      </c>
      <c r="DI7" s="38" t="s">
        <v>101</v>
      </c>
      <c r="DJ7" s="38" t="s">
        <v>101</v>
      </c>
      <c r="DK7" s="38" t="s">
        <v>101</v>
      </c>
      <c r="DL7" s="38" t="s">
        <v>101</v>
      </c>
      <c r="DM7" s="38">
        <v>4.47</v>
      </c>
      <c r="DN7" s="38" t="s">
        <v>101</v>
      </c>
      <c r="DO7" s="38" t="s">
        <v>101</v>
      </c>
      <c r="DP7" s="38" t="s">
        <v>101</v>
      </c>
      <c r="DQ7" s="38" t="s">
        <v>101</v>
      </c>
      <c r="DR7" s="38">
        <v>32.49</v>
      </c>
      <c r="DS7" s="38">
        <v>32.49</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2019CF2B526D74C8A4A08FE6CCF3AC6" ma:contentTypeVersion="2" ma:contentTypeDescription="新しいドキュメントを作成します。" ma:contentTypeScope="" ma:versionID="56ef501b22d6c7fbfc5ab16b213695b7">
  <xsd:schema xmlns:xsd="http://www.w3.org/2001/XMLSchema" xmlns:xs="http://www.w3.org/2001/XMLSchema" xmlns:p="http://schemas.microsoft.com/office/2006/metadata/properties" xmlns:ns2="56dadaff-7bae-431c-985c-f7bd43263e27" targetNamespace="http://schemas.microsoft.com/office/2006/metadata/properties" ma:root="true" ma:fieldsID="d4ba68169b74fd4e49356a6281de98e7" ns2:_="">
    <xsd:import namespace="56dadaff-7bae-431c-985c-f7bd43263e2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dadaff-7bae-431c-985c-f7bd43263e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244A76-2633-4A8A-9652-987BBEDDC6F2}"/>
</file>

<file path=customXml/itemProps2.xml><?xml version="1.0" encoding="utf-8"?>
<ds:datastoreItem xmlns:ds="http://schemas.openxmlformats.org/officeDocument/2006/customXml" ds:itemID="{35539139-31DE-4476-8E15-9EB53098E06F}"/>
</file>

<file path=customXml/itemProps3.xml><?xml version="1.0" encoding="utf-8"?>
<ds:datastoreItem xmlns:ds="http://schemas.openxmlformats.org/officeDocument/2006/customXml" ds:itemID="{FAC989B0-02D2-413E-ABC7-48BBB12841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2021-12-03T07:37:15Z</dcterms:created>
  <dcterms:modified xsi:type="dcterms:W3CDTF">2022-01-14T05:56:31Z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0x01010042019CF2B526D74C8A4A08FE6CCF3AC6</vt:lpwstr>
  </property>
</Properties>
</file>