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fsvlgw\Shares\由利本荘市\1000000000-市長部局\1010000000-企画振興部\1010350000-財政課\16 財政状況公開(・財政状況資料集財政状況一覧表・財政比較分析表）\財政状況資料集（H22決算～）\R06決算\05_確認事項\260312_確認事項（回答）\"/>
    </mc:Choice>
  </mc:AlternateContent>
  <xr:revisionPtr revIDLastSave="0" documentId="13_ncr:1_{F6CA3E8C-431F-45CF-B9E5-067161786298}"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O36" i="10"/>
  <c r="BW36" i="10"/>
  <c r="BE36" i="10"/>
  <c r="CO35" i="10"/>
  <c r="BW35" i="10"/>
  <c r="BE35" i="10"/>
  <c r="BW34" i="10"/>
  <c r="CO34"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C37" i="10" s="1"/>
  <c r="AM34" i="10" l="1"/>
  <c r="AM35" i="10" s="1"/>
  <c r="AM36" i="10" s="1"/>
  <c r="BE34" i="10" s="1"/>
</calcChain>
</file>

<file path=xl/sharedStrings.xml><?xml version="1.0" encoding="utf-8"?>
<sst xmlns="http://schemas.openxmlformats.org/spreadsheetml/2006/main" count="1093" uniqueCount="575">
  <si>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</si>
  <si>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</si>
  <si>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</si>
  <si>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</si>
  <si>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</si>
  <si>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</si>
  <si>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</si>
  <si>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</si>
  <si>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</si>
  <si>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</si>
  <si>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</si>
  <si>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</si>
  <si>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</si>
  <si>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</si>
  <si>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</si>
  <si>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</si>
  <si>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</si>
  <si>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</si>
  <si>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</si>
  <si>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</si>
  <si>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</si>
  <si>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</si>
  <si>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</si>
  <si>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</si>
  <si>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</si>
  <si>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</si>
  <si>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</si>
  <si>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</si>
  <si>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</si>
  <si>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</si>
  <si>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</si>
  <si>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</si>
  <si>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</si>
  <si>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</si>
  <si>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</si>
  <si>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</si>
  <si>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</si>
  <si>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</si>
  <si>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</si>
  <si>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</si>
  <si>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</si>
  <si>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</si>
  <si>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</si>
  <si>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</si>
  <si>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</si>
  <si>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</si>
  <si>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</si>
  <si>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</si>
  <si>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</si>
  <si>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</si>
  <si>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</si>
  <si>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</si>
  <si>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</si>
  <si>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</si>
  <si>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</si>
  <si>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</si>
  <si>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</si>
  <si>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</si>
  <si>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</si>
  <si>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</si>
  <si>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</si>
  <si>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</si>
  <si>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</si>
  <si>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</si>
  <si>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</si>
  <si>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</si>
  <si>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</si>
  <si>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</si>
  <si>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</si>
  <si>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</si>
  <si>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</si>
  <si>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</si>
  <si>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</si>
  <si>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</si>
  <si>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</si>
  <si>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</si>
  <si>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</si>
  <si>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</si>
  <si>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</si>
  <si>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</si>
  <si>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</si>
  <si>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</si>
  <si>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</si>
  <si>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</si>
  <si>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</si>
  <si>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</si>
  <si>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</si>
  <si>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</si>
  <si>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</si>
  <si>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</si>
  <si>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</si>
  <si>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</si>
  <si>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</si>
  <si>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</si>
  <si>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由利本荘市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</si>
  <si>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</si>
  <si>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</si>
  <si>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</si>
  <si>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</si>
  <si>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</si>
  <si>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</si>
  <si>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</si>
  <si>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</si>
  <si>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</si>
  <si>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</si>
  <si>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</si>
  <si>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</si>
  <si>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</si>
  <si>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</si>
  <si>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</si>
  <si>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</si>
  <si>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</si>
  <si>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</si>
  <si>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</si>
  <si>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</si>
  <si>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</si>
  <si>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</si>
  <si>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</si>
  <si>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</si>
  <si>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</si>
  <si>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</si>
  <si>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</si>
  <si>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</si>
  <si>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</si>
  <si>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</si>
  <si>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</si>
  <si>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</si>
  <si>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</si>
  <si>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</si>
  <si>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</si>
  <si>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</si>
  <si>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</si>
  <si>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</si>
  <si>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</si>
  <si>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</si>
  <si>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</si>
  <si>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</si>
  <si>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</si>
  <si>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</si>
  <si>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</si>
  <si>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</si>
  <si>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</si>
  <si>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</si>
  <si>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</si>
  <si>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</si>
  <si>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</si>
  <si>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</si>
  <si>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</si>
  <si>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</si>
  <si>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</si>
  <si>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</si>
  <si>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</si>
  <si>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</si>
  <si>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</si>
  <si>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</si>
  <si>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</si>
  <si>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</si>
  <si>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</si>
  <si>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</si>
  <si>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</si>
  <si>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</si>
  <si>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</si>
  <si>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</si>
  <si>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</si>
  <si>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</si>
  <si>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</si>
  <si>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</si>
  <si>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</si>
  <si>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</si>
  <si>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</si>
  <si>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</si>
  <si>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</si>
  <si>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</si>
  <si>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</si>
  <si>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</si>
  <si>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</si>
  <si>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</si>
  <si>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</si>
  <si>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</si>
  <si>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</si>
  <si>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</si>
  <si>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</si>
  <si>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</si>
  <si>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</si>
  <si>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</si>
  <si>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</si>
  <si>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</si>
  <si>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</si>
  <si>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</si>
  <si>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</si>
  <si>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</si>
  <si>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</si>
  <si>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</si>
  <si>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</si>
  <si>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</si>
  <si>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</si>
  <si>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</si>
  <si>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</si>
  <si>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</si>
  <si>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</si>
  <si>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</si>
  <si>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</si>
  <si>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</si>
  <si>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秋田県由利本荘市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</si>
  <si>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</si>
  <si>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</si>
  <si>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</si>
  <si>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</si>
  <si>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</si>
  <si>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</si>
  <si>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</si>
  <si>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</si>
  <si>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</si>
  <si>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</si>
  <si>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</si>
  <si>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</si>
  <si>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</si>
  <si>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</si>
  <si>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</si>
  <si>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</si>
  <si>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</si>
  <si>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</si>
  <si>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</si>
  <si>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</si>
  <si>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</si>
  <si>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</si>
  <si>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</si>
  <si>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</si>
  <si>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</si>
  <si>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</si>
  <si>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</si>
  <si>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</si>
  <si>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</si>
  <si>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</si>
  <si>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</si>
  <si>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</si>
  <si>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</si>
  <si>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</si>
  <si>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</si>
  <si>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</si>
  <si>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</si>
  <si>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</si>
  <si>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</si>
  <si>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</si>
  <si>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</si>
  <si>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</si>
  <si>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</si>
  <si>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</si>
  <si>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</si>
  <si>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</si>
  <si>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</si>
  <si>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</si>
  <si>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</si>
  <si>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</si>
  <si>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</si>
  <si>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</si>
  <si>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</si>
  <si>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</si>
  <si>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</si>
  <si>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</si>
  <si>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</si>
  <si>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</si>
  <si>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</si>
  <si>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</si>
  <si>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</si>
  <si>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</si>
  <si>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</si>
  <si>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</si>
  <si>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</si>
  <si>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</si>
  <si>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</si>
  <si>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</si>
  <si>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</si>
  <si>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</si>
  <si>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</si>
  <si>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</si>
  <si>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</si>
  <si>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</si>
  <si>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</si>
  <si>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</si>
  <si>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</si>
  <si>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</si>
  <si>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</si>
  <si>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</si>
  <si>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</si>
  <si>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</si>
  <si>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</si>
  <si>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</si>
  <si>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</si>
  <si>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</si>
  <si>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</si>
  <si>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</si>
  <si>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</si>
  <si>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</si>
  <si>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</si>
  <si>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</si>
  <si>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</si>
  <si>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</si>
  <si>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</si>
  <si>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</si>
  <si>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</si>
  <si>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</si>
  <si>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</si>
  <si>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</si>
  <si>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</si>
  <si>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</si>
  <si>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</si>
  <si>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</si>
  <si>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</si>
  <si>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</si>
  <si>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</si>
  <si>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</si>
  <si>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</si>
  <si>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</si>
  <si>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</si>
  <si>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</si>
  <si>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</si>
  <si>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</si>
  <si>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</si>
  <si>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</si>
  <si>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</si>
  <si>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</si>
  <si>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</si>
  <si>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</si>
  <si>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</si>
  <si>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</si>
  <si>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</si>
  <si>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</si>
  <si>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</si>
  <si>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</si>
  <si>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</si>
  <si>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</si>
  <si>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</si>
  <si>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</si>
  <si>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</si>
  <si>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</si>
  <si>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</si>
  <si>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</si>
  <si>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</si>
  <si>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</si>
  <si>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</si>
  <si>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</si>
  <si>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</si>
  <si>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</si>
  <si>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</si>
  <si>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</si>
  <si>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</si>
  <si>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</si>
  <si>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</si>
  <si>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</si>
  <si>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</si>
  <si>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</si>
  <si>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</si>
  <si>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</si>
  <si>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秋田県由利本荘市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</si>
  <si>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</si>
  <si>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</si>
  <si>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</si>
  <si>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</si>
  <si>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</si>
  <si>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</si>
  <si>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</si>
  <si>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</si>
  <si>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</si>
  <si>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</si>
  <si>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</si>
  <si>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</si>
  <si>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</si>
  <si>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</si>
  <si>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</si>
  <si>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</si>
  <si>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</si>
  <si>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</si>
  <si>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</si>
  <si>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</si>
  <si>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診療所運営特別会計</t>
    <phoneticPr fontId="5"/>
  </si>
  <si>
    <t>情報センター特別会計</t>
    <phoneticPr fontId="5"/>
  </si>
  <si>
    <t>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</si>
  <si>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</si>
  <si>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</si>
  <si>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</si>
  <si>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</si>
  <si>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</si>
  <si>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</si>
  <si>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</si>
  <si>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</si>
  <si>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</si>
  <si>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</si>
  <si>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</si>
  <si>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</si>
  <si>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</si>
  <si>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</si>
  <si>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</si>
  <si>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介護サービス事業特別会計</t>
    <phoneticPr fontId="5"/>
  </si>
  <si>
    <t>水道事業会計</t>
    <phoneticPr fontId="5"/>
  </si>
  <si>
    <t>法適用企業</t>
    <phoneticPr fontId="5"/>
  </si>
  <si>
    <t>ガス事業会計</t>
    <phoneticPr fontId="5"/>
  </si>
  <si>
    <t>下水道事業会計</t>
    <phoneticPr fontId="5"/>
  </si>
  <si>
    <t>スキー場運営特別会計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</si>
  <si>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</si>
  <si>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</si>
  <si>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</si>
  <si>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</si>
  <si>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</si>
  <si>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</si>
  <si>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</si>
  <si>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</si>
  <si>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</si>
  <si>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</si>
  <si>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</si>
  <si>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</si>
  <si>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</si>
  <si>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</si>
  <si>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</si>
  <si>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</si>
  <si>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</si>
  <si>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</si>
  <si>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</si>
  <si>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</si>
  <si>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</si>
  <si>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</si>
  <si>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</si>
  <si>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</si>
  <si>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</si>
  <si>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</si>
  <si>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</si>
  <si>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</si>
  <si>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</si>
  <si>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</si>
  <si>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</si>
  <si>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</si>
  <si>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</si>
  <si>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</si>
  <si>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</si>
  <si>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</si>
  <si>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</si>
  <si>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</si>
  <si>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</si>
  <si>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</si>
  <si>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</si>
  <si>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</si>
  <si>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</si>
  <si>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</si>
  <si>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</si>
  <si>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</si>
  <si>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</si>
  <si>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</si>
  <si>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</si>
  <si>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</si>
  <si>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</si>
  <si>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</si>
  <si>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</si>
  <si>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</si>
  <si>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</si>
  <si>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</si>
  <si>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</si>
  <si>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</si>
  <si>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</si>
  <si>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</si>
  <si>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</si>
  <si>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</si>
  <si>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</si>
  <si>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</si>
  <si>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</si>
  <si>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</si>
  <si>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</si>
  <si>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</si>
  <si>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</si>
  <si>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</si>
  <si>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</si>
  <si>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</si>
  <si>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</si>
  <si>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</si>
  <si>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</si>
  <si>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</si>
  <si>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</si>
  <si>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</si>
  <si>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</si>
  <si>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</si>
  <si>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</si>
  <si>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</si>
  <si>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</si>
  <si>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</si>
  <si>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</si>
  <si>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</si>
  <si>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</si>
  <si>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</si>
  <si>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</si>
  <si>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</si>
  <si>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</si>
  <si>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</si>
  <si>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</si>
  <si>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</si>
  <si>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</si>
  <si>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</si>
  <si>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</si>
  <si>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</si>
  <si>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</si>
  <si>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</si>
  <si>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</si>
  <si>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</si>
  <si>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</si>
  <si>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</si>
  <si>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</si>
  <si>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</si>
  <si>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</si>
  <si>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</si>
  <si>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</si>
  <si>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</si>
  <si>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</si>
  <si>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</si>
  <si>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</si>
  <si>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</si>
  <si>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</si>
  <si>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</si>
  <si>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</si>
  <si>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</si>
  <si>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</si>
  <si>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</si>
  <si>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</si>
  <si>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</si>
  <si>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</si>
  <si>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</si>
  <si>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</si>
  <si>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</si>
  <si>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</si>
  <si>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</si>
  <si>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</si>
  <si>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</si>
  <si>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</si>
  <si>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</si>
  <si>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</si>
  <si>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</si>
  <si>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</si>
  <si>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</si>
  <si>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0.09</t>
  </si>
  <si>
    <t>▲ 0.31</t>
  </si>
  <si>
    <t>水道事業会計</t>
  </si>
  <si>
    <t>下水道事業会計</t>
  </si>
  <si>
    <t>一般会計</t>
  </si>
  <si>
    <t>国民健康保険特別会計</t>
  </si>
  <si>
    <t>ガス事業会計</t>
  </si>
  <si>
    <t>情報センター特別会計</t>
  </si>
  <si>
    <t>診療所運営特別会計</t>
  </si>
  <si>
    <t>奨学資金特別会計</t>
  </si>
  <si>
    <t>その他会計（赤字）</t>
  </si>
  <si>
    <t>その他会計（黒字）</t>
  </si>
  <si>
    <t>R02</t>
    <phoneticPr fontId="5"/>
  </si>
  <si>
    <t>R03</t>
    <phoneticPr fontId="5"/>
  </si>
  <si>
    <t>R04</t>
    <phoneticPr fontId="5"/>
  </si>
  <si>
    <t>R05</t>
    <phoneticPr fontId="5"/>
  </si>
  <si>
    <t>R06</t>
    <phoneticPr fontId="5"/>
  </si>
  <si>
    <t>-</t>
    <phoneticPr fontId="2"/>
  </si>
  <si>
    <t>鳥海高原ユースパーク</t>
    <rPh sb="0" eb="2">
      <t>チョウカイ</t>
    </rPh>
    <rPh sb="2" eb="4">
      <t>コウゲン</t>
    </rPh>
    <phoneticPr fontId="2"/>
  </si>
  <si>
    <t>本荘由利広域市町村圏組合（一般会計）</t>
    <rPh sb="0" eb="2">
      <t>ホンジョウ</t>
    </rPh>
    <rPh sb="2" eb="4">
      <t>ユリ</t>
    </rPh>
    <rPh sb="4" eb="6">
      <t>コウイキ</t>
    </rPh>
    <rPh sb="6" eb="9">
      <t>シチョウソン</t>
    </rPh>
    <rPh sb="9" eb="10">
      <t>ケン</t>
    </rPh>
    <rPh sb="10" eb="12">
      <t>クミアイ</t>
    </rPh>
    <rPh sb="13" eb="15">
      <t>イッパン</t>
    </rPh>
    <rPh sb="15" eb="17">
      <t>カイケイ</t>
    </rPh>
    <phoneticPr fontId="2"/>
  </si>
  <si>
    <t>本荘由利広域市町村圏組合（介護保険特別会計）</t>
    <rPh sb="0" eb="2">
      <t>ホンジョウ</t>
    </rPh>
    <rPh sb="2" eb="4">
      <t>ユリ</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</si>
  <si>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本荘由利広域市町村圏組合（特別養護老人ホーム特別会計）</t>
    <rPh sb="0" eb="2">
      <t>ホンジョウ</t>
    </rPh>
    <rPh sb="2" eb="4">
      <t>ユリ</t>
    </rPh>
    <rPh sb="4" eb="6">
      <t>コウイキ</t>
    </rPh>
    <rPh sb="6" eb="9">
      <t>シチョウソン</t>
    </rPh>
    <rPh sb="9" eb="10">
      <t>ケン</t>
    </rPh>
    <rPh sb="10" eb="12">
      <t>クミアイ</t>
    </rPh>
    <rPh sb="13" eb="15">
      <t>トクベツ</t>
    </rPh>
    <rPh sb="15" eb="17">
      <t>ヨウゴ</t>
    </rPh>
    <rPh sb="17" eb="19">
      <t>ロウジン</t>
    </rPh>
    <rPh sb="22" eb="24">
      <t>トクベツ</t>
    </rPh>
    <rPh sb="24" eb="26">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</si>
  <si>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</si>
  <si>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</si>
  <si>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</si>
  <si>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</si>
  <si>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</si>
  <si>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にしめ物産</t>
    <rPh sb="3" eb="5">
      <t>ブッサン</t>
    </rPh>
    <phoneticPr fontId="2"/>
  </si>
  <si>
    <t>フォレスタ鳥海</t>
    <rPh sb="5" eb="7">
      <t>チョウカイ</t>
    </rPh>
    <phoneticPr fontId="2"/>
  </si>
  <si>
    <t>ほっといん鳥海</t>
    <rPh sb="5" eb="7">
      <t>チョウカイ</t>
    </rPh>
    <phoneticPr fontId="2"/>
  </si>
  <si>
    <t>黄桜の里</t>
    <rPh sb="0" eb="2">
      <t>キザクラ</t>
    </rPh>
    <rPh sb="3" eb="4">
      <t>サト</t>
    </rPh>
    <phoneticPr fontId="2"/>
  </si>
  <si>
    <t>大内町交流センター</t>
    <rPh sb="0" eb="3">
      <t>オオウチマチ</t>
    </rPh>
    <rPh sb="3" eb="5">
      <t>コウリュウ</t>
    </rPh>
    <phoneticPr fontId="2"/>
  </si>
  <si>
    <t>由利高原鉄道</t>
    <rPh sb="0" eb="2">
      <t>ユリ</t>
    </rPh>
    <rPh sb="2" eb="4">
      <t>コウゲン</t>
    </rPh>
    <rPh sb="4" eb="6">
      <t>テツドウ</t>
    </rPh>
    <phoneticPr fontId="2"/>
  </si>
  <si>
    <t>庁舎建設基金</t>
    <rPh sb="0" eb="2">
      <t>チョウシャ</t>
    </rPh>
    <rPh sb="2" eb="4">
      <t>ケンセツ</t>
    </rPh>
    <rPh sb="4" eb="6">
      <t>キキン</t>
    </rPh>
    <phoneticPr fontId="5"/>
  </si>
  <si>
    <t>合併市町振興基金</t>
    <rPh sb="0" eb="2">
      <t>ガッペイ</t>
    </rPh>
    <rPh sb="2" eb="4">
      <t>シチョウ</t>
    </rPh>
    <rPh sb="4" eb="6">
      <t>シンコウ</t>
    </rPh>
    <rPh sb="6" eb="8">
      <t>キキン</t>
    </rPh>
    <phoneticPr fontId="5"/>
  </si>
  <si>
    <t>鳥海ダム振興基金</t>
    <rPh sb="0" eb="2">
      <t>チョウカイ</t>
    </rPh>
    <rPh sb="4" eb="6">
      <t>シンコウ</t>
    </rPh>
    <rPh sb="6" eb="8">
      <t>キキン</t>
    </rPh>
    <phoneticPr fontId="5"/>
  </si>
  <si>
    <t>ふるさとさくら基金</t>
    <rPh sb="7" eb="9">
      <t>キキン</t>
    </rPh>
    <phoneticPr fontId="5"/>
  </si>
  <si>
    <t>公共施設等総合管理基金</t>
    <rPh sb="0" eb="2">
      <t>コウキョウ</t>
    </rPh>
    <rPh sb="2" eb="4">
      <t>シセツ</t>
    </rPh>
    <rPh sb="4" eb="5">
      <t>トウ</t>
    </rPh>
    <rPh sb="5" eb="7">
      <t>ソウゴウ</t>
    </rPh>
    <rPh sb="7" eb="9">
      <t>カンリ</t>
    </rPh>
    <rPh sb="9" eb="11">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</si>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</sst>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E746-4BB4-B838-52914A6B2B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96564</c:v>
                </c:pt>
                <c:pt idx="1">
                  <c:v>93938</c:v>
                </c:pt>
                <c:pt idx="2">
                  <c:v>102039</c:v>
                </c:pt>
                <c:pt idx="3">
                  <c:v>96504</c:v>
                </c:pt>
                <c:pt idx="4">
                  <c:v>77109</c:v>
                </c:pt>
              </c:numCache>
            </c:numRef>
          </c:val>
          <c:smooth val="0"/>
          <c:extLst>
            <c:ext xmlns:c16="http://schemas.microsoft.com/office/drawing/2014/chart" uri="{C3380CC4-5D6E-409C-BE32-E72D297353CC}">
              <c16:uniqueId val="{00000001-E746-4BB4-B838-52914A6B2B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6.02</c:v>
                </c:pt>
                <c:pt idx="1">
                  <c:v>1.07</c:v>
                </c:pt>
                <c:pt idx="2">
                  <c:v>3.69</c:v>
                </c:pt>
                <c:pt idx="3">
                  <c:v>3.48</c:v>
                </c:pt>
                <c:pt idx="4">
                  <c:v>4.46</c:v>
                </c:pt>
              </c:numCache>
            </c:numRef>
          </c:val>
          <c:extLst>
            <c:ext xmlns:c16="http://schemas.microsoft.com/office/drawing/2014/chart" uri="{C3380CC4-5D6E-409C-BE32-E72D297353CC}">
              <c16:uniqueId val="{00000000-767B-4508-B8F3-63D483DD95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9.19</c:v>
                </c:pt>
                <c:pt idx="1">
                  <c:v>14.92</c:v>
                </c:pt>
                <c:pt idx="2">
                  <c:v>14.16</c:v>
                </c:pt>
                <c:pt idx="3">
                  <c:v>15.62</c:v>
                </c:pt>
                <c:pt idx="4">
                  <c:v>13.93</c:v>
                </c:pt>
              </c:numCache>
            </c:numRef>
          </c:val>
          <c:extLst>
            <c:ext xmlns:c16="http://schemas.microsoft.com/office/drawing/2014/chart" uri="{C3380CC4-5D6E-409C-BE32-E72D297353CC}">
              <c16:uniqueId val="{00000001-767B-4508-B8F3-63D483DD95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-0.09</c:v>
                </c:pt>
                <c:pt idx="1">
                  <c:v>1.27</c:v>
                </c:pt>
                <c:pt idx="2">
                  <c:v>1.4</c:v>
                </c:pt>
                <c:pt idx="3">
                  <c:v>1.36</c:v>
                </c:pt>
                <c:pt idx="4">
                  <c:v>-0.31</c:v>
                </c:pt>
              </c:numCache>
            </c:numRef>
          </c:val>
          <c:smooth val="0"/>
          <c:extLst>
            <c:ext xmlns:c16="http://schemas.microsoft.com/office/drawing/2014/chart" uri="{C3380CC4-5D6E-409C-BE32-E72D297353CC}">
              <c16:uniqueId val="{00000002-767B-4508-B8F3-63D483DD95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0.41</c:v>
                </c:pt>
                <c:pt idx="6">
                  <c:v>#N/A</c:v>
                </c:pt>
                <c:pt idx="7">
                  <c:v>0</c:v>
                </c:pt>
                <c:pt idx="8">
                  <c:v>#N/A</c:v>
                </c:pt>
                <c:pt idx="9">
                  <c:v>0</c:v>
                </c:pt>
              </c:numCache>
            </c:numRef>
          </c:val>
          <c:extLst>
            <c:ext xmlns:c16="http://schemas.microsoft.com/office/drawing/2014/chart" uri="{C3380CC4-5D6E-409C-BE32-E72D297353CC}">
              <c16:uniqueId val="{00000000-852C-48DD-9982-151D7C3D69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2C-48DD-9982-151D7C3D6972}"/>
            </c:ext>
          </c:extLst>
        </c:ser>
        <c:ser>
          <c:idx val="2"/>
          <c:order val="2"/>
          <c:tx>
            <c:strRef>
              <c:f>データシート!$A$29</c:f>
              <c:strCache>
                <c:ptCount val="1"/>
                <c:pt idx="0">
                  <c:v>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2-852C-48DD-9982-151D7C3D6972}"/>
            </c:ext>
          </c:extLst>
        </c:ser>
        <c:ser>
          <c:idx val="3"/>
          <c:order val="3"/>
          <c:tx>
            <c:strRef>
              <c:f>データシート!$A$30</c:f>
              <c:strCache>
                <c:ptCount val="1"/>
                <c:pt idx="0">
                  <c:v>診療所運営特別会計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0.04</c:v>
                </c:pt>
                <c:pt idx="6">
                  <c:v>#N/A</c:v>
                </c:pt>
                <c:pt idx="7">
                  <c:v>0.02</c:v>
                </c:pt>
                <c:pt idx="8">
                  <c:v>#N/A</c:v>
                </c:pt>
                <c:pt idx="9">
                  <c:v>0.02</c:v>
                </c:pt>
              </c:numCache>
            </c:numRef>
          </c:val>
          <c:extLst>
            <c:ext xmlns:c16="http://schemas.microsoft.com/office/drawing/2014/chart" uri="{C3380CC4-5D6E-409C-BE32-E72D297353CC}">
              <c16:uniqueId val="{00000003-852C-48DD-9982-151D7C3D6972}"/>
            </c:ext>
          </c:extLst>
        </c:ser>
        <c:ser>
          <c:idx val="4"/>
          <c:order val="4"/>
          <c:tx>
            <c:strRef>
              <c:f>データシート!$A$31</c:f>
              <c:strCache>
                <c:ptCount val="1"/>
                <c:pt idx="0">
                  <c:v>情報センター特別会計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0.08</c:v>
                </c:pt>
                <c:pt idx="4">
                  <c:v>#N/A</c:v>
                </c:pt>
                <c:pt idx="5">
                  <c:v>0.09</c:v>
                </c:pt>
                <c:pt idx="6">
                  <c:v>#N/A</c:v>
                </c:pt>
                <c:pt idx="7">
                  <c:v>0.04</c:v>
                </c:pt>
                <c:pt idx="8">
                  <c:v>#N/A</c:v>
                </c:pt>
                <c:pt idx="9">
                  <c:v>0.06</c:v>
                </c:pt>
              </c:numCache>
            </c:numRef>
          </c:val>
          <c:extLst>
            <c:ext xmlns:c16="http://schemas.microsoft.com/office/drawing/2014/chart" uri="{C3380CC4-5D6E-409C-BE32-E72D297353CC}">
              <c16:uniqueId val="{00000004-852C-48DD-9982-151D7C3D6972}"/>
            </c:ext>
          </c:extLst>
        </c:ser>
        <c:ser>
          <c:idx val="5"/>
          <c:order val="5"/>
          <c:tx>
            <c:strRef>
              <c:f>データシート!$A$32</c:f>
              <c:strCache>
                <c:ptCount val="1"/>
                <c:pt idx="0">
                  <c:v>ガス事業会計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0.12</c:v>
                </c:pt>
                <c:pt idx="4">
                  <c:v>#N/A</c:v>
                </c:pt>
                <c:pt idx="5">
                  <c:v>0.24</c:v>
                </c:pt>
                <c:pt idx="6">
                  <c:v>#N/A</c:v>
                </c:pt>
                <c:pt idx="7">
                  <c:v>0.22</c:v>
                </c:pt>
                <c:pt idx="8">
                  <c:v>#N/A</c:v>
                </c:pt>
                <c:pt idx="9">
                  <c:v>0.41</c:v>
                </c:pt>
              </c:numCache>
            </c:numRef>
          </c:val>
          <c:extLst>
            <c:ext xmlns:c16="http://schemas.microsoft.com/office/drawing/2014/chart" uri="{C3380CC4-5D6E-409C-BE32-E72D297353CC}">
              <c16:uniqueId val="{00000005-852C-48DD-9982-151D7C3D697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0.35</c:v>
                </c:pt>
                <c:pt idx="2">
                  <c:v>#N/A</c:v>
                </c:pt>
                <c:pt idx="3">
                  <c:v>0.38</c:v>
                </c:pt>
                <c:pt idx="4">
                  <c:v>#N/A</c:v>
                </c:pt>
                <c:pt idx="5">
                  <c:v>0.32</c:v>
                </c:pt>
                <c:pt idx="6">
                  <c:v>#N/A</c:v>
                </c:pt>
                <c:pt idx="7">
                  <c:v>0.19</c:v>
                </c:pt>
                <c:pt idx="8">
                  <c:v>#N/A</c:v>
                </c:pt>
                <c:pt idx="9">
                  <c:v>0.59</c:v>
                </c:pt>
              </c:numCache>
            </c:numRef>
          </c:val>
          <c:extLst>
            <c:ext xmlns:c16="http://schemas.microsoft.com/office/drawing/2014/chart" uri="{C3380CC4-5D6E-409C-BE32-E72D297353CC}">
              <c16:uniqueId val="{00000006-852C-48DD-9982-151D7C3D697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5.79</c:v>
                </c:pt>
                <c:pt idx="2">
                  <c:v>#N/A</c:v>
                </c:pt>
                <c:pt idx="3">
                  <c:v>0.9</c:v>
                </c:pt>
                <c:pt idx="4">
                  <c:v>#N/A</c:v>
                </c:pt>
                <c:pt idx="5">
                  <c:v>3.51</c:v>
                </c:pt>
                <c:pt idx="6">
                  <c:v>#N/A</c:v>
                </c:pt>
                <c:pt idx="7">
                  <c:v>3.39</c:v>
                </c:pt>
                <c:pt idx="8">
                  <c:v>#N/A</c:v>
                </c:pt>
                <c:pt idx="9">
                  <c:v>4.3499999999999996</c:v>
                </c:pt>
              </c:numCache>
            </c:numRef>
          </c:val>
          <c:extLst>
            <c:ext xmlns:c16="http://schemas.microsoft.com/office/drawing/2014/chart" uri="{C3380CC4-5D6E-409C-BE32-E72D297353CC}">
              <c16:uniqueId val="{00000007-852C-48DD-9982-151D7C3D697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1.28</c:v>
                </c:pt>
                <c:pt idx="2">
                  <c:v>#N/A</c:v>
                </c:pt>
                <c:pt idx="3">
                  <c:v>2.6</c:v>
                </c:pt>
                <c:pt idx="4">
                  <c:v>#N/A</c:v>
                </c:pt>
                <c:pt idx="5">
                  <c:v>4.21</c:v>
                </c:pt>
                <c:pt idx="6">
                  <c:v>#N/A</c:v>
                </c:pt>
                <c:pt idx="7">
                  <c:v>5.75</c:v>
                </c:pt>
                <c:pt idx="8">
                  <c:v>#N/A</c:v>
                </c:pt>
                <c:pt idx="9">
                  <c:v>6.96</c:v>
                </c:pt>
              </c:numCache>
            </c:numRef>
          </c:val>
          <c:extLst>
            <c:ext xmlns:c16="http://schemas.microsoft.com/office/drawing/2014/chart" uri="{C3380CC4-5D6E-409C-BE32-E72D297353CC}">
              <c16:uniqueId val="{00000008-852C-48DD-9982-151D7C3D697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7.48</c:v>
                </c:pt>
                <c:pt idx="2">
                  <c:v>#N/A</c:v>
                </c:pt>
                <c:pt idx="3">
                  <c:v>7.46</c:v>
                </c:pt>
                <c:pt idx="4">
                  <c:v>#N/A</c:v>
                </c:pt>
                <c:pt idx="5">
                  <c:v>8.1999999999999993</c:v>
                </c:pt>
                <c:pt idx="6">
                  <c:v>#N/A</c:v>
                </c:pt>
                <c:pt idx="7">
                  <c:v>8.57</c:v>
                </c:pt>
                <c:pt idx="8">
                  <c:v>#N/A</c:v>
                </c:pt>
                <c:pt idx="9">
                  <c:v>8.0299999999999994</c:v>
                </c:pt>
              </c:numCache>
            </c:numRef>
          </c:val>
          <c:extLst>
            <c:ext xmlns:c16="http://schemas.microsoft.com/office/drawing/2014/chart" uri="{C3380CC4-5D6E-409C-BE32-E72D297353CC}">
              <c16:uniqueId val="{00000009-852C-48DD-9982-151D7C3D69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6341</c:v>
                </c:pt>
                <c:pt idx="5">
                  <c:v>6393</c:v>
                </c:pt>
                <c:pt idx="8">
                  <c:v>6395</c:v>
                </c:pt>
                <c:pt idx="11">
                  <c:v>6266</c:v>
                </c:pt>
                <c:pt idx="14">
                  <c:v>6290</c:v>
                </c:pt>
              </c:numCache>
            </c:numRef>
          </c:val>
          <c:extLst>
            <c:ext xmlns:c16="http://schemas.microsoft.com/office/drawing/2014/chart" uri="{C3380CC4-5D6E-409C-BE32-E72D297353CC}">
              <c16:uniqueId val="{00000000-08EA-44EB-8958-5D6F862666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EA-44EB-8958-5D6F862666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c:v>
                </c:pt>
                <c:pt idx="3">
                  <c:v>5</c:v>
                </c:pt>
                <c:pt idx="6">
                  <c:v>4</c:v>
                </c:pt>
                <c:pt idx="9">
                  <c:v>4</c:v>
                </c:pt>
                <c:pt idx="12">
                  <c:v>6</c:v>
                </c:pt>
              </c:numCache>
            </c:numRef>
          </c:val>
          <c:extLst>
            <c:ext xmlns:c16="http://schemas.microsoft.com/office/drawing/2014/chart" uri="{C3380CC4-5D6E-409C-BE32-E72D297353CC}">
              <c16:uniqueId val="{00000002-08EA-44EB-8958-5D6F862666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33</c:v>
                </c:pt>
                <c:pt idx="6">
                  <c:v>0</c:v>
                </c:pt>
                <c:pt idx="9">
                  <c:v>0</c:v>
                </c:pt>
                <c:pt idx="12">
                  <c:v>0</c:v>
                </c:pt>
              </c:numCache>
            </c:numRef>
          </c:val>
          <c:extLst>
            <c:ext xmlns:c16="http://schemas.microsoft.com/office/drawing/2014/chart" uri="{C3380CC4-5D6E-409C-BE32-E72D297353CC}">
              <c16:uniqueId val="{00000003-08EA-44EB-8958-5D6F862666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2418</c:v>
                </c:pt>
                <c:pt idx="3">
                  <c:v>2475</c:v>
                </c:pt>
                <c:pt idx="6">
                  <c:v>2449</c:v>
                </c:pt>
                <c:pt idx="9">
                  <c:v>2390</c:v>
                </c:pt>
                <c:pt idx="12">
                  <c:v>2337</c:v>
                </c:pt>
              </c:numCache>
            </c:numRef>
          </c:val>
          <c:extLst>
            <c:ext xmlns:c16="http://schemas.microsoft.com/office/drawing/2014/chart" uri="{C3380CC4-5D6E-409C-BE32-E72D297353CC}">
              <c16:uniqueId val="{00000004-08EA-44EB-8958-5D6F862666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EA-44EB-8958-5D6F862666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EA-44EB-8958-5D6F862666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6121</c:v>
                </c:pt>
                <c:pt idx="3">
                  <c:v>6505</c:v>
                </c:pt>
                <c:pt idx="6">
                  <c:v>6668</c:v>
                </c:pt>
                <c:pt idx="9">
                  <c:v>6603</c:v>
                </c:pt>
                <c:pt idx="12">
                  <c:v>6693</c:v>
                </c:pt>
              </c:numCache>
            </c:numRef>
          </c:val>
          <c:extLst>
            <c:ext xmlns:c16="http://schemas.microsoft.com/office/drawing/2014/chart" uri="{C3380CC4-5D6E-409C-BE32-E72D297353CC}">
              <c16:uniqueId val="{00000007-08EA-44EB-8958-5D6F862666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2249</c:v>
                </c:pt>
                <c:pt idx="2">
                  <c:v>#N/A</c:v>
                </c:pt>
                <c:pt idx="3">
                  <c:v>#N/A</c:v>
                </c:pt>
                <c:pt idx="4">
                  <c:v>2625</c:v>
                </c:pt>
                <c:pt idx="5">
                  <c:v>#N/A</c:v>
                </c:pt>
                <c:pt idx="6">
                  <c:v>#N/A</c:v>
                </c:pt>
                <c:pt idx="7">
                  <c:v>2726</c:v>
                </c:pt>
                <c:pt idx="8">
                  <c:v>#N/A</c:v>
                </c:pt>
                <c:pt idx="9">
                  <c:v>#N/A</c:v>
                </c:pt>
                <c:pt idx="10">
                  <c:v>2731</c:v>
                </c:pt>
                <c:pt idx="11">
                  <c:v>#N/A</c:v>
                </c:pt>
                <c:pt idx="12">
                  <c:v>#N/A</c:v>
                </c:pt>
                <c:pt idx="13">
                  <c:v>2746</c:v>
                </c:pt>
                <c:pt idx="14">
                  <c:v>#N/A</c:v>
                </c:pt>
              </c:numCache>
            </c:numRef>
          </c:val>
          <c:smooth val="0"/>
          <c:extLst>
            <c:ext xmlns:c16="http://schemas.microsoft.com/office/drawing/2014/chart" uri="{C3380CC4-5D6E-409C-BE32-E72D297353CC}">
              <c16:uniqueId val="{00000008-08EA-44EB-8958-5D6F862666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69549</c:v>
                </c:pt>
                <c:pt idx="5">
                  <c:v>67983</c:v>
                </c:pt>
                <c:pt idx="8">
                  <c:v>64343</c:v>
                </c:pt>
                <c:pt idx="11">
                  <c:v>60953</c:v>
                </c:pt>
                <c:pt idx="14">
                  <c:v>57411</c:v>
                </c:pt>
              </c:numCache>
            </c:numRef>
          </c:val>
          <c:extLst>
            <c:ext xmlns:c16="http://schemas.microsoft.com/office/drawing/2014/chart" uri="{C3380CC4-5D6E-409C-BE32-E72D297353CC}">
              <c16:uniqueId val="{00000000-5D8A-49E4-9D6C-33B2BBA066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1391</c:v>
                </c:pt>
                <c:pt idx="5">
                  <c:v>965</c:v>
                </c:pt>
                <c:pt idx="8">
                  <c:v>932</c:v>
                </c:pt>
                <c:pt idx="11">
                  <c:v>838</c:v>
                </c:pt>
                <c:pt idx="14">
                  <c:v>831</c:v>
                </c:pt>
              </c:numCache>
            </c:numRef>
          </c:val>
          <c:extLst>
            <c:ext xmlns:c16="http://schemas.microsoft.com/office/drawing/2014/chart" uri="{C3380CC4-5D6E-409C-BE32-E72D297353CC}">
              <c16:uniqueId val="{00000001-5D8A-49E4-9D6C-33B2BBA066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12989</c:v>
                </c:pt>
                <c:pt idx="5">
                  <c:v>14628</c:v>
                </c:pt>
                <c:pt idx="8">
                  <c:v>13520</c:v>
                </c:pt>
                <c:pt idx="11">
                  <c:v>13832</c:v>
                </c:pt>
                <c:pt idx="14">
                  <c:v>12863</c:v>
                </c:pt>
              </c:numCache>
            </c:numRef>
          </c:val>
          <c:extLst>
            <c:ext xmlns:c16="http://schemas.microsoft.com/office/drawing/2014/chart" uri="{C3380CC4-5D6E-409C-BE32-E72D297353CC}">
              <c16:uniqueId val="{00000002-5D8A-49E4-9D6C-33B2BBA066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8A-49E4-9D6C-33B2BBA066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8A-49E4-9D6C-33B2BBA066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c:v>
                </c:pt>
                <c:pt idx="3">
                  <c:v>8</c:v>
                </c:pt>
                <c:pt idx="6">
                  <c:v>8</c:v>
                </c:pt>
                <c:pt idx="9">
                  <c:v>8</c:v>
                </c:pt>
                <c:pt idx="12">
                  <c:v>0</c:v>
                </c:pt>
              </c:numCache>
            </c:numRef>
          </c:val>
          <c:extLst>
            <c:ext xmlns:c16="http://schemas.microsoft.com/office/drawing/2014/chart" uri="{C3380CC4-5D6E-409C-BE32-E72D297353CC}">
              <c16:uniqueId val="{00000005-5D8A-49E4-9D6C-33B2BBA066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5979</c:v>
                </c:pt>
                <c:pt idx="3">
                  <c:v>6057</c:v>
                </c:pt>
                <c:pt idx="6">
                  <c:v>6220</c:v>
                </c:pt>
                <c:pt idx="9">
                  <c:v>6226</c:v>
                </c:pt>
                <c:pt idx="12">
                  <c:v>6481</c:v>
                </c:pt>
              </c:numCache>
            </c:numRef>
          </c:val>
          <c:extLst>
            <c:ext xmlns:c16="http://schemas.microsoft.com/office/drawing/2014/chart" uri="{C3380CC4-5D6E-409C-BE32-E72D297353CC}">
              <c16:uniqueId val="{00000006-5D8A-49E4-9D6C-33B2BBA066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7-5D8A-49E4-9D6C-33B2BBA066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33016</c:v>
                </c:pt>
                <c:pt idx="3">
                  <c:v>32067</c:v>
                </c:pt>
                <c:pt idx="6">
                  <c:v>31153</c:v>
                </c:pt>
                <c:pt idx="9">
                  <c:v>28541</c:v>
                </c:pt>
                <c:pt idx="12">
                  <c:v>26215</c:v>
                </c:pt>
              </c:numCache>
            </c:numRef>
          </c:val>
          <c:extLst>
            <c:ext xmlns:c16="http://schemas.microsoft.com/office/drawing/2014/chart" uri="{C3380CC4-5D6E-409C-BE32-E72D297353CC}">
              <c16:uniqueId val="{00000008-5D8A-49E4-9D6C-33B2BBA066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1</c:v>
                </c:pt>
                <c:pt idx="12">
                  <c:v>0</c:v>
                </c:pt>
              </c:numCache>
            </c:numRef>
          </c:val>
          <c:extLst>
            <c:ext xmlns:c16="http://schemas.microsoft.com/office/drawing/2014/chart" uri="{C3380CC4-5D6E-409C-BE32-E72D297353CC}">
              <c16:uniqueId val="{00000009-5D8A-49E4-9D6C-33B2BBA066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67978</c:v>
                </c:pt>
                <c:pt idx="3">
                  <c:v>66720</c:v>
                </c:pt>
                <c:pt idx="6">
                  <c:v>65342</c:v>
                </c:pt>
                <c:pt idx="9">
                  <c:v>64314</c:v>
                </c:pt>
                <c:pt idx="12">
                  <c:v>61958</c:v>
                </c:pt>
              </c:numCache>
            </c:numRef>
          </c:val>
          <c:extLst>
            <c:ext xmlns:c16="http://schemas.microsoft.com/office/drawing/2014/chart" uri="{C3380CC4-5D6E-409C-BE32-E72D297353CC}">
              <c16:uniqueId val="{0000000A-5D8A-49E4-9D6C-33B2BBA066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23090</c:v>
                </c:pt>
                <c:pt idx="2">
                  <c:v>#N/A</c:v>
                </c:pt>
                <c:pt idx="3">
                  <c:v>#N/A</c:v>
                </c:pt>
                <c:pt idx="4">
                  <c:v>21278</c:v>
                </c:pt>
                <c:pt idx="5">
                  <c:v>#N/A</c:v>
                </c:pt>
                <c:pt idx="6">
                  <c:v>#N/A</c:v>
                </c:pt>
                <c:pt idx="7">
                  <c:v>23930</c:v>
                </c:pt>
                <c:pt idx="8">
                  <c:v>#N/A</c:v>
                </c:pt>
                <c:pt idx="9">
                  <c:v>#N/A</c:v>
                </c:pt>
                <c:pt idx="10">
                  <c:v>23466</c:v>
                </c:pt>
                <c:pt idx="11">
                  <c:v>#N/A</c:v>
                </c:pt>
                <c:pt idx="12">
                  <c:v>#N/A</c:v>
                </c:pt>
                <c:pt idx="13">
                  <c:v>23549</c:v>
                </c:pt>
                <c:pt idx="14">
                  <c:v>#N/A</c:v>
                </c:pt>
              </c:numCache>
            </c:numRef>
          </c:val>
          <c:smooth val="0"/>
          <c:extLst>
            <c:ext xmlns:c16="http://schemas.microsoft.com/office/drawing/2014/chart" uri="{C3380CC4-5D6E-409C-BE32-E72D297353CC}">
              <c16:uniqueId val="{0000000B-5D8A-49E4-9D6C-33B2BBA066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3996</c:v>
                </c:pt>
                <c:pt idx="1">
                  <c:v>4437</c:v>
                </c:pt>
                <c:pt idx="2">
                  <c:v>4040</c:v>
                </c:pt>
              </c:numCache>
            </c:numRef>
          </c:val>
          <c:extLst>
            <c:ext xmlns:c16="http://schemas.microsoft.com/office/drawing/2014/chart" uri="{C3380CC4-5D6E-409C-BE32-E72D297353CC}">
              <c16:uniqueId val="{00000000-B4A0-4DAE-88F7-1C1262B5C1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394</c:v>
                </c:pt>
                <c:pt idx="1">
                  <c:v>517</c:v>
                </c:pt>
                <c:pt idx="2">
                  <c:v>672</c:v>
                </c:pt>
              </c:numCache>
            </c:numRef>
          </c:val>
          <c:extLst>
            <c:ext xmlns:c16="http://schemas.microsoft.com/office/drawing/2014/chart" uri="{C3380CC4-5D6E-409C-BE32-E72D297353CC}">
              <c16:uniqueId val="{00000001-B4A0-4DAE-88F7-1C1262B5C1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9394</c:v>
                </c:pt>
                <c:pt idx="1">
                  <c:v>8711</c:v>
                </c:pt>
                <c:pt idx="2">
                  <c:v>7840</c:v>
                </c:pt>
              </c:numCache>
            </c:numRef>
          </c:val>
          <c:extLst>
            <c:ext xmlns:c16="http://schemas.microsoft.com/office/drawing/2014/chart" uri="{C3380CC4-5D6E-409C-BE32-E72D297353CC}">
              <c16:uniqueId val="{00000002-B4A0-4DAE-88F7-1C1262B5C1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○元利償還金</a:t>
          </a:r>
        </a:p>
        <a:p>
          <a:r>
            <a:rPr kumimoji="1" lang="ja-JP" altLang="en-US" sz="800">
              <a:latin typeface="ＭＳ ゴシック" pitchFamily="49" charset="-128"/>
              <a:ea typeface="ＭＳ ゴシック" pitchFamily="49" charset="-128"/>
            </a:rPr>
            <a:t>　</a:t>
          </a:r>
          <a:r>
            <a:rPr kumimoji="1" lang="ja-JP" altLang="en-US" sz="800">
              <a:solidFill>
                <a:sysClr val="windowText" lastClr="000000"/>
              </a:solidFill>
              <a:latin typeface="ＭＳ ゴシック" pitchFamily="49" charset="-128"/>
              <a:ea typeface="ＭＳ ゴシック" pitchFamily="49" charset="-128"/>
            </a:rPr>
            <a:t>令和３年度から由利本荘総合防災公園整備事業や羽後本荘駅周辺整備事業などの大型建設事業の地方債償還開始により増加してきたことに加え、令和６年度から北部学校給食センター建設、西目サッカー場大規模改修などの元利償還が開始したことにより、前年度比９０百万円の増となった。</a:t>
          </a:r>
        </a:p>
        <a:p>
          <a:r>
            <a:rPr kumimoji="1" lang="ja-JP" altLang="en-US" sz="800">
              <a:latin typeface="ＭＳ ゴシック" pitchFamily="49" charset="-128"/>
              <a:ea typeface="ＭＳ ゴシック" pitchFamily="49" charset="-128"/>
            </a:rPr>
            <a:t>○公営企業債の元利償還金に対する繰入金</a:t>
          </a:r>
        </a:p>
        <a:p>
          <a:r>
            <a:rPr kumimoji="1" lang="ja-JP" altLang="en-US" sz="800">
              <a:latin typeface="ＭＳ ゴシック" pitchFamily="49" charset="-128"/>
              <a:ea typeface="ＭＳ ゴシック" pitchFamily="49" charset="-128"/>
            </a:rPr>
            <a:t>　水道事業、下水道事業の償還額が減少したため、前年度比５３百万円の減となった。</a:t>
          </a:r>
        </a:p>
        <a:p>
          <a:r>
            <a:rPr kumimoji="1" lang="ja-JP" altLang="en-US" sz="800">
              <a:latin typeface="ＭＳ ゴシック" pitchFamily="49" charset="-128"/>
              <a:ea typeface="ＭＳ ゴシック" pitchFamily="49" charset="-128"/>
            </a:rPr>
            <a:t>○算入公債費等</a:t>
          </a:r>
        </a:p>
        <a:p>
          <a:r>
            <a:rPr kumimoji="1" lang="ja-JP" altLang="en-US" sz="800">
              <a:latin typeface="ＭＳ ゴシック" pitchFamily="49" charset="-128"/>
              <a:ea typeface="ＭＳ ゴシック" pitchFamily="49" charset="-128"/>
            </a:rPr>
            <a:t>　</a:t>
          </a:r>
          <a:r>
            <a:rPr kumimoji="1" lang="ja-JP" altLang="en-US" sz="800">
              <a:solidFill>
                <a:sysClr val="windowText" lastClr="000000"/>
              </a:solidFill>
              <a:latin typeface="ＭＳ ゴシック" pitchFamily="49" charset="-128"/>
              <a:ea typeface="ＭＳ ゴシック" pitchFamily="49" charset="-128"/>
            </a:rPr>
            <a:t>下水道費の事業費補正により基準財政需要額に算入された公債費の増等により、</a:t>
          </a:r>
          <a:r>
            <a:rPr kumimoji="1" lang="ja-JP" altLang="en-US" sz="800">
              <a:latin typeface="ＭＳ ゴシック" pitchFamily="49" charset="-128"/>
              <a:ea typeface="ＭＳ ゴシック" pitchFamily="49" charset="-128"/>
            </a:rPr>
            <a:t>前年度比２４百万円の増となった。</a:t>
          </a:r>
        </a:p>
        <a:p>
          <a:r>
            <a:rPr kumimoji="1" lang="ja-JP" altLang="en-US" sz="800">
              <a:latin typeface="ＭＳ ゴシック" pitchFamily="49" charset="-128"/>
              <a:ea typeface="ＭＳ ゴシック" pitchFamily="49" charset="-128"/>
            </a:rPr>
            <a:t>○今後の対応</a:t>
          </a:r>
        </a:p>
        <a:p>
          <a:r>
            <a:rPr kumimoji="1" lang="ja-JP" altLang="en-US" sz="800">
              <a:latin typeface="ＭＳ ゴシック" pitchFamily="49" charset="-128"/>
              <a:ea typeface="ＭＳ ゴシック" pitchFamily="49" charset="-128"/>
            </a:rPr>
            <a:t>　由利本荘総合防災公園整備事業や羽後本荘駅周辺整備事業などの大型建設事業の地方債償還に伴い、今後数年間は増加傾向が続くと想定される。そのため、公営企業債の元利償還金に対する繰入金については、整備計画の見直しなどにより新規地方債発行の抑制を図る。</a:t>
          </a:r>
          <a:r>
            <a:rPr kumimoji="1" lang="ja-JP" altLang="en-US" sz="800">
              <a:solidFill>
                <a:sysClr val="windowText" lastClr="000000"/>
              </a:solidFill>
              <a:latin typeface="ＭＳ ゴシック" pitchFamily="49" charset="-128"/>
              <a:ea typeface="ＭＳ ゴシック" pitchFamily="49" charset="-128"/>
            </a:rPr>
            <a:t>また、普通交付税の減などにより、分母の基礎となる標準財政規模の縮小が見込まれていることから、</a:t>
          </a:r>
          <a:r>
            <a:rPr kumimoji="1" lang="ja-JP" altLang="en-US" sz="800">
              <a:latin typeface="ＭＳ ゴシック" pitchFamily="49" charset="-128"/>
              <a:ea typeface="ＭＳ ゴシック" pitchFamily="49" charset="-128"/>
            </a:rPr>
            <a:t>交付税算入割合の高い地方債の活用を基本としながら、新規地方債の発行抑制や地方債の積極的な繰上償還を実施するなど、比率の改善を図っていく。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年度は元金償還額が当該年度発行額より多かったため、前年度に比べて減少した。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下水道事業や集落排水事業などの投資事業の平準化を図ることにより、地方債残高の急増を抑え、公営企業債に対する繰入見込額についても平準化を図っている。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○充当可能基金</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年度は地域雇用創出推進基金、公共施設等総合管理基金及び</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ふるさとさくら</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基金等の取り崩しを行ったことにより減少した。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合併特例債償還費や臨時財政対策債償還費などの需要額算入の減少により、基準財政需要額算入見込額は前年度に比べて減少した。</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○今後の対応</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将来負担比率については、将来負担額や充当可能財源等、算入公債費等の額が減となった一方で、標準財政規模が増となったため、将来負担比率は前年度に比べ減少した。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普通交付税の減少等により分母の基礎となる標準財政規模の縮小が見込まれることから、引き続き交付税算入割合の高い地方債の活用を基本とし、収支の状況を把握しながら充当可能基金の積み増しを行うことにより比率の改善を図る。</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秋田県由利本荘市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合併市町振興基金では庁舎建設基金への積み替えのため０．６億円、公共施設総合管理基金では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清掃センター定期整備補修事業や黄桜温泉湯楽里冷温水発生機交換修繕事業など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公共施設修繕に３．２億円、地域雇用創出推進基金では指定管理委託料などの財源として８．４億円、ふるさとさくら基金では地場産業の振興や子育てをしやすい環境をつくる事業などの財源として３．３億円をそれぞれ取り崩した一方、翌年度実施事業及び後年度の負担に対応するため、財政調整基金を４．８億円、公共施設等総合管理基金を２．０億円、庁舎建設基金を１．０億円、ふるさとさくら基金４．０億円、鳥海ダム振興基金０．５億円を積み立てたこと等から、基金全体としては１２５．５億円となり、前年度比１１．１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財政調整基金は、現時点でほぼ目安としている総額に達しているが、引き続き、標準財政規模の１割程度を目安をとして、取り崩しや積み増しを継続していく。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減債基金は、収支の状況を見極めながら、繰上償還が必要だと判断した場合には、その財源としての積み立てを行う。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それぞれの事業遂行に必要な基金であり、特に予算編成時の財源として毎年度取り崩しを行っている基金については、一定程度の積み立ても行いながら、健全な財政運営につなげ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歳計剰余金の処分については、財政調整基金及びその他の特定目的基金へ積み立てる。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・鳥海ダム振興基金：鳥海地域における鳥海ダムに関する地域振興事業に係る経費に充てるため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・ふるさとさくら基金：地場産業の振興をはじめ、将来にわたって躍動感あふれるふるさとづくりを推進する経費に充てるため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・公共施設等総合管理基金：公共施設等の総合的かつ計画的な保全等に充てるため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実施のため、ふるさとさくら基金を３．３億円、公共施設等総合管理基金を３．２億円、合併市町振興基金を０．６億円取り崩したが、今後の負担に対応するため、ふるさとさくら基金を４．０億円、公共施設等総合管理基金を２．０億円、庁舎建設基金を１．０億円積み増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うち、地域雇用創出推進基金、公共施設等総合管理基金は、予算編成時の財源として雇用関係事業や建物の維持に充当しているため、一定額の確保を目指している。その他の特定目的基金は、それぞれの事業遂行に必要な基金であることから、事業の進捗状況を見極めながら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基金運用収入（預金利子分）を含む４．８億円を積み立てし、８．８億円の取り崩しを行った。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災害等、不測の事態に対応するための経費、財源不足時に対応するための経費として位置づけており、総額の目安は、標準財政規模の１割程度と考えている。取り崩しや積み増しを行いながら、現時点でほぼ目安としている総額に達しているが、引き続き、目安の考え方を基本として取り崩しや積み増し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基金運用収入（預金利子分）を含む１．５億円を積み立てした。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地方債の償還財源と位置づけており、特に、繰上償還時の財源と考えている。財政運営上、収支の状況を見極めながら、繰上償還が必要だと判断した場合には、その財源としての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前年度比０．０１増の０．３５となっている。これは、類似団体平均を０．０９下回っている。　　</a:t>
          </a:r>
        </a:p>
        <a:p>
          <a:r>
            <a:rPr kumimoji="1" lang="ja-JP" altLang="en-US" sz="1000">
              <a:latin typeface="ＭＳ Ｐゴシック" panose="020B0600070205080204" pitchFamily="50" charset="-128"/>
              <a:ea typeface="ＭＳ Ｐゴシック" panose="020B0600070205080204" pitchFamily="50" charset="-128"/>
            </a:rPr>
            <a:t>　本市の面積は、１，２０９．５９平方キロメートルと行政サービスの範囲が広いことから、行政コストを多く要している。また、第１次産業の就業割合が令和２年国勢調査で１０．２％と高く、農家等所得は気象条件や市場価格等の影響を受けやすく、税収の増加は不透明な状況であることから、自主財源比率が低く、類似団体平均を大きく下回っている。　</a:t>
          </a:r>
        </a:p>
        <a:p>
          <a:r>
            <a:rPr kumimoji="1" lang="ja-JP" altLang="en-US" sz="1000">
              <a:latin typeface="ＭＳ Ｐゴシック" panose="020B0600070205080204" pitchFamily="50" charset="-128"/>
              <a:ea typeface="ＭＳ Ｐゴシック" panose="020B0600070205080204" pitchFamily="50" charset="-128"/>
            </a:rPr>
            <a:t>　今後、歳入では電子部品等の製造業で税収の増加が見込まれているほか、産業振興や移住定住の促進、徴収率の向上等による税収増加に寄与する施策の推進、歳出では由利本荘市公共施設等総合管理計画に則った公共施設の適正な配置による維持管理費の削減等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77910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経常経費充当一般財源について、人件費が職員人件費の増等により前年度比５．２億円の増となったほか</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、補助費等が農業経営等復旧・継続支援対策事業の増</a:t>
          </a:r>
          <a:r>
            <a:rPr kumimoji="1" lang="ja-JP" altLang="en-US" sz="1050">
              <a:latin typeface="ＭＳ Ｐゴシック" panose="020B0600070205080204" pitchFamily="50" charset="-128"/>
              <a:ea typeface="ＭＳ Ｐゴシック" panose="020B0600070205080204" pitchFamily="50" charset="-128"/>
            </a:rPr>
            <a:t>等により前年度比３．１億円の増となるなど、歳出全体では前年度比９．４億円の増となった。</a:t>
          </a:r>
        </a:p>
        <a:p>
          <a:r>
            <a:rPr kumimoji="1" lang="ja-JP" altLang="en-US" sz="1050">
              <a:latin typeface="ＭＳ Ｐゴシック" panose="020B0600070205080204" pitchFamily="50" charset="-128"/>
              <a:ea typeface="ＭＳ Ｐゴシック" panose="020B0600070205080204" pitchFamily="50" charset="-128"/>
            </a:rPr>
            <a:t>　歳入においては、地方譲与税や地方交付税の増等により、経常一般財源が前年度比７．１億円の増となり、総じて比率は前年度比１．２ポイント増の９３．７％となっている。これは、類似団体平均を０．６ポイント、秋田県平均を０．１ポイント、全国平均を０．１ポイント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人口減少による普通交付税の減が見込まれるため、地方債の繰上償還、公共施設管理の合理化等による維持管理費の削減等、経常経費の抜本的な見直しにより、財政構造の改善に努めながら比率の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4581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2874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75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84138</xdr:rowOff>
    </xdr:from>
    <xdr:to>
      <xdr:col>19</xdr:col>
      <xdr:colOff>133350</xdr:colOff>
      <xdr:row>63</xdr:row>
      <xdr:rowOff>144463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854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0451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63</xdr:row>
      <xdr:rowOff>120332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04513"/>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33990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6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145115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人件費は職員人件費の増等により増加、物件費は冬季交通等確保事業の増等により増加</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、総額で</a:t>
          </a:r>
          <a:r>
            <a:rPr kumimoji="1" lang="ja-JP" altLang="en-US" sz="1100">
              <a:latin typeface="ＭＳ Ｐゴシック" panose="020B0600070205080204" pitchFamily="50" charset="-128"/>
              <a:ea typeface="ＭＳ Ｐゴシック" panose="020B0600070205080204" pitchFamily="50" charset="-128"/>
            </a:rPr>
            <a:t>前年度より１５，３６３円増の２２７，９２１円となった。これは類似団体平均を３８，０１４円上回っている。</a:t>
          </a:r>
        </a:p>
        <a:p>
          <a:r>
            <a:rPr kumimoji="1" lang="ja-JP" altLang="en-US" sz="1100">
              <a:latin typeface="ＭＳ Ｐゴシック" panose="020B0600070205080204" pitchFamily="50" charset="-128"/>
              <a:ea typeface="ＭＳ Ｐゴシック" panose="020B0600070205080204" pitchFamily="50" charset="-128"/>
            </a:rPr>
            <a:t>　類似団体平均を大きく上回っている要因として、市の面積が広大であり行政サービスの範囲が広く、多くの施設を有していることから、職員数が多く維持管理経費が多額となっていることや、除排雪に要する経費が大きいこと等が挙げられる。</a:t>
          </a:r>
        </a:p>
        <a:p>
          <a:r>
            <a:rPr kumimoji="1" lang="ja-JP" altLang="en-US" sz="1100">
              <a:latin typeface="ＭＳ Ｐゴシック" panose="020B0600070205080204" pitchFamily="50" charset="-128"/>
              <a:ea typeface="ＭＳ Ｐゴシック" panose="020B0600070205080204" pitchFamily="50" charset="-128"/>
            </a:rPr>
            <a:t>　今後、由利本荘市公共施設等総合管理計画に則った公共施設の適正配置、事務事業の統合・効率化を進めるとともに、業務量に応じた職員の適正配置により経費の削減を図っていく。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117421</xdr:rowOff>
    </xdr:from>
    <xdr:to>
      <xdr:col>23</xdr:col>
      <xdr:colOff>133350</xdr:colOff>
      <xdr:row>85</xdr:row>
      <xdr:rowOff>51888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19221"/>
          <a:ext cx="838200" cy="10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117421</xdr:rowOff>
    </xdr:from>
    <xdr:to>
      <xdr:col>19</xdr:col>
      <xdr:colOff>133350</xdr:colOff>
      <xdr:row>85</xdr:row>
      <xdr:rowOff>14066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19221"/>
          <a:ext cx="889000" cy="6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100186</xdr:rowOff>
    </xdr:from>
    <xdr:to>
      <xdr:col>15</xdr:col>
      <xdr:colOff>82550</xdr:colOff>
      <xdr:row>85</xdr:row>
      <xdr:rowOff>14066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01986"/>
          <a:ext cx="889000" cy="8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71974</xdr:rowOff>
    </xdr:from>
    <xdr:to>
      <xdr:col>11</xdr:col>
      <xdr:colOff>31750</xdr:colOff>
      <xdr:row>84</xdr:row>
      <xdr:rowOff>100186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73774"/>
          <a:ext cx="889000" cy="2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1088</xdr:rowOff>
    </xdr:from>
    <xdr:to>
      <xdr:col>23</xdr:col>
      <xdr:colOff>184150</xdr:colOff>
      <xdr:row>85</xdr:row>
      <xdr:rowOff>102688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144615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4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66621</xdr:rowOff>
    </xdr:from>
    <xdr:to>
      <xdr:col>19</xdr:col>
      <xdr:colOff>184150</xdr:colOff>
      <xdr:row>84</xdr:row>
      <xdr:rowOff>168221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4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134716</xdr:rowOff>
    </xdr:from>
    <xdr:to>
      <xdr:col>15</xdr:col>
      <xdr:colOff>133350</xdr:colOff>
      <xdr:row>85</xdr:row>
      <xdr:rowOff>64866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49643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49386</xdr:rowOff>
    </xdr:from>
    <xdr:to>
      <xdr:col>11</xdr:col>
      <xdr:colOff>82550</xdr:colOff>
      <xdr:row>84</xdr:row>
      <xdr:rowOff>150986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5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135763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3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21174</xdr:rowOff>
    </xdr:from>
    <xdr:to>
      <xdr:col>7</xdr:col>
      <xdr:colOff>31750</xdr:colOff>
      <xdr:row>84</xdr:row>
      <xdr:rowOff>122774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107551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前年度０．３ポイント増の９６．７となっている。これは、類似団体平均を０．９ポイント下回っている。</a:t>
          </a:r>
        </a:p>
        <a:p>
          <a:r>
            <a:rPr kumimoji="1" lang="ja-JP" altLang="en-US" sz="1100">
              <a:latin typeface="ＭＳ Ｐゴシック" panose="020B0600070205080204" pitchFamily="50" charset="-128"/>
              <a:ea typeface="ＭＳ Ｐゴシック" panose="020B0600070205080204" pitchFamily="50" charset="-128"/>
            </a:rPr>
            <a:t>　本市のラスパイレス指数は、類似団体平均を３ポイントの範囲内で下回った値で推移している。</a:t>
          </a:r>
        </a:p>
        <a:p>
          <a:r>
            <a:rPr kumimoji="1" lang="ja-JP" altLang="en-US" sz="1100">
              <a:latin typeface="ＭＳ Ｐゴシック" panose="020B0600070205080204" pitchFamily="50" charset="-128"/>
              <a:ea typeface="ＭＳ Ｐゴシック" panose="020B0600070205080204" pitchFamily="50" charset="-128"/>
            </a:rPr>
            <a:t>　今後も、国の人事院勧告や秋田県の人事委員会勧告に沿った制度・運用の見直しや、人事評価制度を反映した昇格、昇給基準の構築を図りながら、適正な給与水準を保つよう努める。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151493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15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134257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8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843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職員数は減少しているが、人口減により前年度０．１９人増の１２．０４人となった。これは、類似団体平均を３．１３人上回っている。</a:t>
          </a:r>
        </a:p>
        <a:p>
          <a:r>
            <a:rPr kumimoji="1" lang="ja-JP" altLang="en-US" sz="1100">
              <a:latin typeface="ＭＳ Ｐゴシック" panose="020B0600070205080204" pitchFamily="50" charset="-128"/>
              <a:ea typeface="ＭＳ Ｐゴシック" panose="020B0600070205080204" pitchFamily="50" charset="-128"/>
            </a:rPr>
            <a:t>　類似団体平均を大きく上回っている要因として、市の面積が広大であり行政サービスの範囲が広く、支所・出張所を多く配置していることが挙げられる。</a:t>
          </a:r>
        </a:p>
        <a:p>
          <a:r>
            <a:rPr kumimoji="1" lang="ja-JP" altLang="en-US" sz="1100">
              <a:latin typeface="ＭＳ Ｐゴシック" panose="020B0600070205080204" pitchFamily="50" charset="-128"/>
              <a:ea typeface="ＭＳ Ｐゴシック" panose="020B0600070205080204" pitchFamily="50" charset="-128"/>
            </a:rPr>
            <a:t>  今後、由利本荘市行政改革大綱に沿った機構改革や施設の統廃合、事務の効率化等を図り、由利本荘市定員適正化計画目標により定員管理に努める。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148772</xdr:rowOff>
    </xdr:from>
    <xdr:to>
      <xdr:col>81</xdr:col>
      <xdr:colOff>44450</xdr:colOff>
      <xdr:row>63</xdr:row>
      <xdr:rowOff>170604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50122"/>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140728</xdr:rowOff>
    </xdr:from>
    <xdr:to>
      <xdr:col>77</xdr:col>
      <xdr:colOff>44450</xdr:colOff>
      <xdr:row>63</xdr:row>
      <xdr:rowOff>148772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42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128088</xdr:rowOff>
    </xdr:from>
    <xdr:to>
      <xdr:col>72</xdr:col>
      <xdr:colOff>203200</xdr:colOff>
      <xdr:row>63</xdr:row>
      <xdr:rowOff>140728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29438"/>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108555</xdr:rowOff>
    </xdr:from>
    <xdr:to>
      <xdr:col>68</xdr:col>
      <xdr:colOff>152400</xdr:colOff>
      <xdr:row>63</xdr:row>
      <xdr:rowOff>128088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9905"/>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119804</xdr:rowOff>
    </xdr:from>
    <xdr:to>
      <xdr:col>81</xdr:col>
      <xdr:colOff>95250</xdr:colOff>
      <xdr:row>64</xdr:row>
      <xdr:rowOff>49954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91881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9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97972</xdr:rowOff>
    </xdr:from>
    <xdr:to>
      <xdr:col>77</xdr:col>
      <xdr:colOff>95250</xdr:colOff>
      <xdr:row>64</xdr:row>
      <xdr:rowOff>28122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12899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8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89928</xdr:rowOff>
    </xdr:from>
    <xdr:to>
      <xdr:col>73</xdr:col>
      <xdr:colOff>44450</xdr:colOff>
      <xdr:row>64</xdr:row>
      <xdr:rowOff>20078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77288</xdr:rowOff>
    </xdr:from>
    <xdr:to>
      <xdr:col>68</xdr:col>
      <xdr:colOff>203200</xdr:colOff>
      <xdr:row>64</xdr:row>
      <xdr:rowOff>7438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163665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57755</xdr:rowOff>
    </xdr:from>
    <xdr:to>
      <xdr:col>64</xdr:col>
      <xdr:colOff>152400</xdr:colOff>
      <xdr:row>63</xdr:row>
      <xdr:rowOff>159355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144132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前年度より０．２ポイント増の１２．２％となっており、類似団体平均を３．６ポイント上回っている。</a:t>
          </a:r>
        </a:p>
        <a:p>
          <a:r>
            <a:rPr kumimoji="1" lang="ja-JP" altLang="en-US" sz="1050">
              <a:latin typeface="ＭＳ Ｐゴシック" panose="020B0600070205080204" pitchFamily="50" charset="-128"/>
              <a:ea typeface="ＭＳ Ｐゴシック" panose="020B0600070205080204" pitchFamily="50" charset="-128"/>
            </a:rPr>
            <a:t>　分子では、令和３年度から総合防災公園や羽後本荘駅周辺整備の大規模事業について、令和６年度から北部学校給食センター建設、西目サッカー場大規模改修の元金償還が開始となったことで増となった。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分母では、臨時財政対策債発行可能額の減となったことにより、全体として実質公債費比率が増加した。</a:t>
          </a:r>
        </a:p>
        <a:p>
          <a:r>
            <a:rPr kumimoji="1" lang="ja-JP" altLang="en-US" sz="1050">
              <a:latin typeface="ＭＳ Ｐゴシック" panose="020B0600070205080204" pitchFamily="50" charset="-128"/>
              <a:ea typeface="ＭＳ Ｐゴシック" panose="020B0600070205080204" pitchFamily="50" charset="-128"/>
            </a:rPr>
            <a:t>　今後も、収支の状況を見極めながら積極的な繰上償還の実施に努めるとともに、地方債の新規発行については、元金償還額の範囲内に抑え、地方債に頼らない行財政運営に努める。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41628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43</xdr:row>
      <xdr:rowOff>14817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067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105833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128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42</xdr:row>
      <xdr:rowOff>11995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前年度より２．３ポイント減の１０３．０％となっており、類似団体平均を９３．２ポイント上回っている。</a:t>
          </a:r>
        </a:p>
        <a:p>
          <a:r>
            <a:rPr kumimoji="1" lang="ja-JP" altLang="en-US" sz="1050">
              <a:latin typeface="ＭＳ Ｐゴシック" panose="020B0600070205080204" pitchFamily="50" charset="-128"/>
              <a:ea typeface="ＭＳ Ｐゴシック" panose="020B0600070205080204" pitchFamily="50" charset="-128"/>
            </a:rPr>
            <a:t>　分子では、合併特例事業債などの地方債現在高や公営企業債等繰入見込額の減により将来負担額が減少した一方で、地方債の償還額等に充当可能な基金が前年度よりも減額となったため、前年度比０．８億円減の２３５．５億円となった。</a:t>
          </a:r>
        </a:p>
        <a:p>
          <a:r>
            <a:rPr kumimoji="1" lang="ja-JP" altLang="en-US" sz="1050">
              <a:latin typeface="ＭＳ Ｐゴシック" panose="020B0600070205080204" pitchFamily="50" charset="-128"/>
              <a:ea typeface="ＭＳ Ｐゴシック" panose="020B0600070205080204" pitchFamily="50" charset="-128"/>
            </a:rPr>
            <a:t>　分母では、標準財政規模が前年度比６．０億円の増となった一方で、算入公債費等が前年度比０．２億円の減となったことから、前年度比５．８億円増の２２８．５億円となり、総じて比率は１０３．０％となった。</a:t>
          </a:r>
        </a:p>
        <a:p>
          <a:r>
            <a:rPr kumimoji="1" lang="ja-JP" altLang="en-US" sz="1050">
              <a:latin typeface="ＭＳ Ｐゴシック" panose="020B0600070205080204" pitchFamily="50" charset="-128"/>
              <a:ea typeface="ＭＳ Ｐゴシック" panose="020B0600070205080204" pitchFamily="50" charset="-128"/>
            </a:rPr>
            <a:t>　今後、元金償還額以内の新規地方債発行、後年度の負担に備えるための充当可能基金の積増等により、比率の減少に努める。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67733</xdr:rowOff>
    </xdr:from>
    <xdr:to>
      <xdr:col>81</xdr:col>
      <xdr:colOff>44450</xdr:colOff>
      <xdr:row>20</xdr:row>
      <xdr:rowOff>94161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496733"/>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94161</xdr:rowOff>
    </xdr:from>
    <xdr:to>
      <xdr:col>77</xdr:col>
      <xdr:colOff>44450</xdr:colOff>
      <xdr:row>20</xdr:row>
      <xdr:rowOff>134378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523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130024</xdr:rowOff>
    </xdr:from>
    <xdr:to>
      <xdr:col>72</xdr:col>
      <xdr:colOff>203200</xdr:colOff>
      <xdr:row>20</xdr:row>
      <xdr:rowOff>134378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387574"/>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130024</xdr:rowOff>
    </xdr:from>
    <xdr:to>
      <xdr:col>68</xdr:col>
      <xdr:colOff>152400</xdr:colOff>
      <xdr:row>20</xdr:row>
      <xdr:rowOff>94161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387574"/>
          <a:ext cx="889000" cy="13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16933</xdr:rowOff>
    </xdr:from>
    <xdr:to>
      <xdr:col>81</xdr:col>
      <xdr:colOff>95250</xdr:colOff>
      <xdr:row>20</xdr:row>
      <xdr:rowOff>118533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160460</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41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43361</xdr:rowOff>
    </xdr:from>
    <xdr:to>
      <xdr:col>77</xdr:col>
      <xdr:colOff>95250</xdr:colOff>
      <xdr:row>20</xdr:row>
      <xdr:rowOff>144961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129738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558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83578</xdr:rowOff>
    </xdr:from>
    <xdr:to>
      <xdr:col>73</xdr:col>
      <xdr:colOff>44450</xdr:colOff>
      <xdr:row>21</xdr:row>
      <xdr:rowOff>13728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5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169955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5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79224</xdr:rowOff>
    </xdr:from>
    <xdr:to>
      <xdr:col>68</xdr:col>
      <xdr:colOff>203200</xdr:colOff>
      <xdr:row>20</xdr:row>
      <xdr:rowOff>9374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165601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2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43361</xdr:rowOff>
    </xdr:from>
    <xdr:to>
      <xdr:col>64</xdr:col>
      <xdr:colOff>152400</xdr:colOff>
      <xdr:row>20</xdr:row>
      <xdr:rowOff>144961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4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129738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55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職員人件費の増等により前年度より１．３ポイント増の２６．１％となっており、類似団体平均を０．９ポイント上回っている。</a:t>
          </a:r>
        </a:p>
        <a:p>
          <a:r>
            <a:rPr kumimoji="1" lang="ja-JP" altLang="en-US" sz="1100">
              <a:latin typeface="ＭＳ Ｐゴシック" panose="020B0600070205080204" pitchFamily="50" charset="-128"/>
              <a:ea typeface="ＭＳ Ｐゴシック" panose="020B0600070205080204" pitchFamily="50" charset="-128"/>
            </a:rPr>
            <a:t>　今後は、由利本荘市定員適正化計画に基づき、業務量に応じた職員数を適正に管理するとともに、指定管理者制度の導入、施設の民営化や各種業務の民間委託の推進による定員管理により、比率の低下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冬季交通等確保事業の増等により</a:t>
          </a:r>
          <a:r>
            <a:rPr kumimoji="1" lang="ja-JP" altLang="en-US" sz="1100">
              <a:latin typeface="ＭＳ Ｐゴシック" panose="020B0600070205080204" pitchFamily="50" charset="-128"/>
              <a:ea typeface="ＭＳ Ｐゴシック" panose="020B0600070205080204" pitchFamily="50" charset="-128"/>
            </a:rPr>
            <a:t>、前年度より０．２ポイント減の１４．２％となった。これは、類似団体平均を０．８ポイント下回っている。</a:t>
          </a:r>
        </a:p>
        <a:p>
          <a:r>
            <a:rPr kumimoji="1" lang="ja-JP" altLang="en-US" sz="1100">
              <a:latin typeface="ＭＳ Ｐゴシック" panose="020B0600070205080204" pitchFamily="50" charset="-128"/>
              <a:ea typeface="ＭＳ Ｐゴシック" panose="020B0600070205080204" pitchFamily="50" charset="-128"/>
            </a:rPr>
            <a:t>　物件費については、本市の広大な面積に点在する公園、公民館に加え、観光、農業、教育の各施設の管理費が大きな割合を占めている。</a:t>
          </a:r>
        </a:p>
        <a:p>
          <a:r>
            <a:rPr kumimoji="1" lang="ja-JP" altLang="en-US" sz="1100">
              <a:latin typeface="ＭＳ Ｐゴシック" panose="020B0600070205080204" pitchFamily="50" charset="-128"/>
              <a:ea typeface="ＭＳ Ｐゴシック" panose="020B0600070205080204" pitchFamily="50" charset="-128"/>
            </a:rPr>
            <a:t>　今後、由利本荘市公共施設等総合管理計画に則った公共施設の適正配置、事務事業の統合・効率化を進め、経費の削減を図っていく。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8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654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65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44450</xdr:rowOff>
    </xdr:from>
    <xdr:to>
      <xdr:col>65</xdr:col>
      <xdr:colOff>53975</xdr:colOff>
      <xdr:row>15</xdr:row>
      <xdr:rowOff>146050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出産・子育て応援交付金給付事業費が減となった一方、物価高騰対策および拡大給付金の増により、</a:t>
          </a:r>
          <a:r>
            <a:rPr kumimoji="1" lang="ja-JP" altLang="en-US" sz="1100">
              <a:latin typeface="ＭＳ Ｐゴシック" panose="020B0600070205080204" pitchFamily="50" charset="-128"/>
              <a:ea typeface="ＭＳ Ｐゴシック" panose="020B0600070205080204" pitchFamily="50" charset="-128"/>
            </a:rPr>
            <a:t>前年度より０．３ポイント増の７．７％となっており、類似団体平均を２．２ポイント下回っている。</a:t>
          </a:r>
        </a:p>
        <a:p>
          <a:r>
            <a:rPr kumimoji="1" lang="ja-JP" altLang="en-US" sz="1100">
              <a:latin typeface="ＭＳ Ｐゴシック" panose="020B0600070205080204" pitchFamily="50" charset="-128"/>
              <a:ea typeface="ＭＳ Ｐゴシック" panose="020B0600070205080204" pitchFamily="50" charset="-128"/>
            </a:rPr>
            <a:t>　引き続き、社会保障・税一体改革の動向等を注視し、医療、子ども・子育て支援施策等の推進による社会保障の充実を図りながらも、既存事業の見直し等を行い、比率が上昇しないように努めていく。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117856</xdr:rowOff>
    </xdr:from>
    <xdr:to>
      <xdr:col>24</xdr:col>
      <xdr:colOff>25400</xdr:colOff>
      <xdr:row>54</xdr:row>
      <xdr:rowOff>145288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761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117856</xdr:rowOff>
    </xdr:from>
    <xdr:to>
      <xdr:col>19</xdr:col>
      <xdr:colOff>187325</xdr:colOff>
      <xdr:row>54</xdr:row>
      <xdr:rowOff>145288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76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145288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95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81280</xdr:rowOff>
    </xdr:from>
    <xdr:to>
      <xdr:col>11</xdr:col>
      <xdr:colOff>9525</xdr:colOff>
      <xdr:row>54</xdr:row>
      <xdr:rowOff>117856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9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94488</xdr:rowOff>
    </xdr:from>
    <xdr:to>
      <xdr:col>24</xdr:col>
      <xdr:colOff>76200</xdr:colOff>
      <xdr:row>55</xdr:row>
      <xdr:rowOff>24638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111015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9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67056</xdr:rowOff>
    </xdr:from>
    <xdr:to>
      <xdr:col>20</xdr:col>
      <xdr:colOff>38100</xdr:colOff>
      <xdr:row>54</xdr:row>
      <xdr:rowOff>168656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7383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9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94488</xdr:rowOff>
    </xdr:from>
    <xdr:to>
      <xdr:col>15</xdr:col>
      <xdr:colOff>149225</xdr:colOff>
      <xdr:row>55</xdr:row>
      <xdr:rowOff>24638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34815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67056</xdr:rowOff>
    </xdr:from>
    <xdr:to>
      <xdr:col>6</xdr:col>
      <xdr:colOff>171450</xdr:colOff>
      <xdr:row>54</xdr:row>
      <xdr:rowOff>168656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7383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普通建設事業費は、</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学校建設事業費（本荘東小学校）や道路メンテナンス事業費、社会資本整備総合交付金事業の増となった一方、停車場東口線整備事業や学校建設事業費（新山小学校）の減等により、</a:t>
          </a:r>
          <a:r>
            <a:rPr kumimoji="1" lang="ja-JP" altLang="en-US" sz="1050">
              <a:latin typeface="ＭＳ Ｐゴシック" panose="020B0600070205080204" pitchFamily="50" charset="-128"/>
              <a:ea typeface="ＭＳ Ｐゴシック" panose="020B0600070205080204" pitchFamily="50" charset="-128"/>
            </a:rPr>
            <a:t>全体では減となった。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そのため、前年度比０．９ポイント減の１２．６％となり、類似団体平均を０．７ポイント下回っている。</a:t>
          </a:r>
        </a:p>
        <a:p>
          <a:r>
            <a:rPr kumimoji="1" lang="ja-JP" altLang="en-US" sz="1050">
              <a:latin typeface="ＭＳ Ｐゴシック" panose="020B0600070205080204" pitchFamily="50" charset="-128"/>
              <a:ea typeface="ＭＳ Ｐゴシック" panose="020B0600070205080204" pitchFamily="50" charset="-128"/>
            </a:rPr>
            <a:t>　今後は、介護サービスやスキー場及び情報センター等の特別会計における施設の更新等に係る経費について、年次計画のもとで実施し、単年度支出の平準化を図ることにより、普通会計の負担軽減を図り、比率の改善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758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88900</xdr:rowOff>
    </xdr:from>
    <xdr:to>
      <xdr:col>78</xdr:col>
      <xdr:colOff>69850</xdr:colOff>
      <xdr:row>56</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51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88900</xdr:rowOff>
    </xdr:from>
    <xdr:to>
      <xdr:col>73</xdr:col>
      <xdr:colOff>180975</xdr:colOff>
      <xdr:row>57</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518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12700</xdr:rowOff>
    </xdr:from>
    <xdr:to>
      <xdr:col>69</xdr:col>
      <xdr:colOff>92075</xdr:colOff>
      <xdr:row>57</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85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95250</xdr:rowOff>
    </xdr:from>
    <xdr:to>
      <xdr:col>78</xdr:col>
      <xdr:colOff>120650</xdr:colOff>
      <xdr:row>57</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10177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38100</xdr:rowOff>
    </xdr:from>
    <xdr:to>
      <xdr:col>74</xdr:col>
      <xdr:colOff>31750</xdr:colOff>
      <xdr:row>55</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133350</xdr:rowOff>
    </xdr:from>
    <xdr:to>
      <xdr:col>69</xdr:col>
      <xdr:colOff>142875</xdr:colOff>
      <xdr:row>57</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前年度より０．９ポイント増の１０．５％となっており、類似団体平均を２．１ポイント下回っている。</a:t>
          </a:r>
        </a:p>
        <a:p>
          <a:r>
            <a:rPr kumimoji="1" lang="ja-JP" altLang="en-US" sz="1100">
              <a:latin typeface="ＭＳ Ｐゴシック" panose="020B0600070205080204" pitchFamily="50" charset="-128"/>
              <a:ea typeface="ＭＳ Ｐゴシック" panose="020B0600070205080204" pitchFamily="50" charset="-128"/>
            </a:rPr>
            <a:t>　これ</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は新型コロナウイルス対策事業費や物価高騰対策事業費が減額した一方、農業経営等復旧・継続支援対策事業の増額</a:t>
          </a:r>
          <a:r>
            <a:rPr kumimoji="1" lang="ja-JP" altLang="en-US" sz="1100">
              <a:latin typeface="ＭＳ Ｐゴシック" panose="020B0600070205080204" pitchFamily="50" charset="-128"/>
              <a:ea typeface="ＭＳ Ｐゴシック" panose="020B0600070205080204" pitchFamily="50" charset="-128"/>
            </a:rPr>
            <a:t>によるものである。</a:t>
          </a:r>
        </a:p>
        <a:p>
          <a:r>
            <a:rPr kumimoji="1" lang="ja-JP" altLang="en-US" sz="1100">
              <a:latin typeface="ＭＳ Ｐゴシック" panose="020B0600070205080204" pitchFamily="50" charset="-128"/>
              <a:ea typeface="ＭＳ Ｐゴシック" panose="020B0600070205080204" pitchFamily="50" charset="-128"/>
            </a:rPr>
            <a:t>　今後、市単独補助金の補助要綱や補助要件の見直し等を行い、比率の上昇を抑えていく。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98425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906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132715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363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47625</xdr:rowOff>
    </xdr:from>
    <xdr:to>
      <xdr:col>82</xdr:col>
      <xdr:colOff>158750</xdr:colOff>
      <xdr:row>37</xdr:row>
      <xdr:rowOff>149225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64152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153687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81915</xdr:rowOff>
    </xdr:from>
    <xdr:to>
      <xdr:col>65</xdr:col>
      <xdr:colOff>53975</xdr:colOff>
      <xdr:row>38</xdr:row>
      <xdr:rowOff>12065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22242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9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合併特例事業債や過疎対策事業債の増により公債費総額では増となったものの、人件費の増額規模が大きい影響により経常収支比率は前年度より０．２ポイント減の２２．６％となっており、これは類似団体平均を４．３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１市７町の合併市である本市は、地方債現在高が多い状況が続いているが、積極的な繰上償還、地方債の新規発行の抑制を行い、公債費に係る経常収支比率の改善に努めていく。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165100</xdr:rowOff>
    </xdr:from>
    <xdr:to>
      <xdr:col>24</xdr:col>
      <xdr:colOff>25400</xdr:colOff>
      <xdr:row>80</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709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xdr:rowOff>
    </xdr:from>
    <xdr:to>
      <xdr:col>19</xdr:col>
      <xdr:colOff>187325</xdr:colOff>
      <xdr:row>80</xdr:row>
      <xdr:rowOff>41275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728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98425</xdr:rowOff>
    </xdr:from>
    <xdr:to>
      <xdr:col>15</xdr:col>
      <xdr:colOff>98425</xdr:colOff>
      <xdr:row>80</xdr:row>
      <xdr:rowOff>41275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6429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50800</xdr:rowOff>
    </xdr:from>
    <xdr:to>
      <xdr:col>11</xdr:col>
      <xdr:colOff>9525</xdr:colOff>
      <xdr:row>79</xdr:row>
      <xdr:rowOff>98425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595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114300</xdr:rowOff>
    </xdr:from>
    <xdr:to>
      <xdr:col>24</xdr:col>
      <xdr:colOff>76200</xdr:colOff>
      <xdr:row>80</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86377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133350</xdr:rowOff>
    </xdr:from>
    <xdr:to>
      <xdr:col>20</xdr:col>
      <xdr:colOff>38100</xdr:colOff>
      <xdr:row>80</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48277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6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161925</xdr:rowOff>
    </xdr:from>
    <xdr:to>
      <xdr:col>15</xdr:col>
      <xdr:colOff>149225</xdr:colOff>
      <xdr:row>80</xdr:row>
      <xdr:rowOff>92075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70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76852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9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47625</xdr:rowOff>
    </xdr:from>
    <xdr:to>
      <xdr:col>11</xdr:col>
      <xdr:colOff>60325</xdr:colOff>
      <xdr:row>79</xdr:row>
      <xdr:rowOff>149225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134002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7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前年度より１．４ポイント増の７１．１％となっており、類似団体平均を４．９ポイント下回っている。</a:t>
          </a:r>
        </a:p>
        <a:p>
          <a:r>
            <a:rPr kumimoji="1" lang="ja-JP" altLang="en-US" sz="1050">
              <a:latin typeface="ＭＳ Ｐゴシック" panose="020B0600070205080204" pitchFamily="50" charset="-128"/>
              <a:ea typeface="ＭＳ Ｐゴシック" panose="020B0600070205080204" pitchFamily="50" charset="-128"/>
            </a:rPr>
            <a:t>　増加の主な要因としては、人件費が職員人件費の増等により増加しており前年度より１．３ポイント増となったことや、補助費等が</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農業経営等復旧・継続支援対策事業の増により</a:t>
          </a:r>
          <a:r>
            <a:rPr kumimoji="1" lang="ja-JP" altLang="en-US" sz="1050">
              <a:latin typeface="ＭＳ Ｐゴシック" panose="020B0600070205080204" pitchFamily="50" charset="-128"/>
              <a:ea typeface="ＭＳ Ｐゴシック" panose="020B0600070205080204" pitchFamily="50" charset="-128"/>
            </a:rPr>
            <a:t>前年度比０．９ポイント増となったことなどが考えられる。</a:t>
          </a:r>
        </a:p>
        <a:p>
          <a:r>
            <a:rPr kumimoji="1" lang="ja-JP" altLang="en-US" sz="1050">
              <a:latin typeface="ＭＳ Ｐゴシック" panose="020B0600070205080204" pitchFamily="50" charset="-128"/>
              <a:ea typeface="ＭＳ Ｐゴシック" panose="020B0600070205080204" pitchFamily="50" charset="-128"/>
            </a:rPr>
            <a:t>　今後、近年上昇傾向にある扶助費及びその他については、事業の見直しや平準化を行い、更なる上昇を抑えるとともに、人件費及び物件費についても、適正な定員管理を図り、施設管理の効率化と更なる比率の改善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170435</xdr:rowOff>
    </xdr:from>
    <xdr:to>
      <xdr:col>82</xdr:col>
      <xdr:colOff>107950</xdr:colOff>
      <xdr:row>76</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291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75</xdr:row>
      <xdr:rowOff>170435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69748"/>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75</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874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874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92219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5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119634</xdr:rowOff>
    </xdr:from>
    <xdr:to>
      <xdr:col>78</xdr:col>
      <xdr:colOff>120650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59961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51918</xdr:rowOff>
    </xdr:from>
    <xdr:to>
      <xdr:col>29</xdr:col>
      <xdr:colOff>127000</xdr:colOff>
      <xdr:row>17</xdr:row>
      <xdr:rowOff>9944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2743"/>
          <a:ext cx="647700" cy="12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9944</xdr:rowOff>
    </xdr:from>
    <xdr:to>
      <xdr:col>26</xdr:col>
      <xdr:colOff>50800</xdr:colOff>
      <xdr:row>17</xdr:row>
      <xdr:rowOff>21273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2219"/>
          <a:ext cx="698500" cy="11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21273</xdr:rowOff>
    </xdr:from>
    <xdr:to>
      <xdr:col>22</xdr:col>
      <xdr:colOff>114300</xdr:colOff>
      <xdr:row>17</xdr:row>
      <xdr:rowOff>43777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3548"/>
          <a:ext cx="698500" cy="22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43777</xdr:rowOff>
    </xdr:from>
    <xdr:to>
      <xdr:col>18</xdr:col>
      <xdr:colOff>177800</xdr:colOff>
      <xdr:row>17</xdr:row>
      <xdr:rowOff>56794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6052"/>
          <a:ext cx="698500" cy="13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1118</xdr:rowOff>
    </xdr:from>
    <xdr:to>
      <xdr:col>29</xdr:col>
      <xdr:colOff>177800</xdr:colOff>
      <xdr:row>16</xdr:row>
      <xdr:rowOff>102718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17645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130594</xdr:rowOff>
    </xdr:from>
    <xdr:to>
      <xdr:col>26</xdr:col>
      <xdr:colOff>101600</xdr:colOff>
      <xdr:row>17</xdr:row>
      <xdr:rowOff>60744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70921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141923</xdr:rowOff>
    </xdr:from>
    <xdr:to>
      <xdr:col>22</xdr:col>
      <xdr:colOff>165100</xdr:colOff>
      <xdr:row>17</xdr:row>
      <xdr:rowOff>72073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2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164427</xdr:rowOff>
    </xdr:from>
    <xdr:to>
      <xdr:col>19</xdr:col>
      <xdr:colOff>38100</xdr:colOff>
      <xdr:row>17</xdr:row>
      <xdr:rowOff>94577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5994</xdr:rowOff>
    </xdr:from>
    <xdr:to>
      <xdr:col>15</xdr:col>
      <xdr:colOff>101600</xdr:colOff>
      <xdr:row>17</xdr:row>
      <xdr:rowOff>107594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117771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184341</xdr:rowOff>
    </xdr:from>
    <xdr:to>
      <xdr:col>29</xdr:col>
      <xdr:colOff>127000</xdr:colOff>
      <xdr:row>34</xdr:row>
      <xdr:rowOff>219583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451791"/>
          <a:ext cx="647700" cy="3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219583</xdr:rowOff>
    </xdr:from>
    <xdr:to>
      <xdr:col>26</xdr:col>
      <xdr:colOff>50800</xdr:colOff>
      <xdr:row>34</xdr:row>
      <xdr:rowOff>242748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8703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242748</xdr:rowOff>
    </xdr:from>
    <xdr:to>
      <xdr:col>22</xdr:col>
      <xdr:colOff>114300</xdr:colOff>
      <xdr:row>34</xdr:row>
      <xdr:rowOff>316814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10198"/>
          <a:ext cx="698500" cy="74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316814</xdr:rowOff>
    </xdr:from>
    <xdr:to>
      <xdr:col>18</xdr:col>
      <xdr:colOff>177800</xdr:colOff>
      <xdr:row>35</xdr:row>
      <xdr:rowOff>185407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84264"/>
          <a:ext cx="698500" cy="21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133541</xdr:rowOff>
    </xdr:from>
    <xdr:to>
      <xdr:col>29</xdr:col>
      <xdr:colOff>177800</xdr:colOff>
      <xdr:row>34</xdr:row>
      <xdr:rowOff>235141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00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321518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4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168783</xdr:rowOff>
    </xdr:from>
    <xdr:to>
      <xdr:col>26</xdr:col>
      <xdr:colOff>101600</xdr:colOff>
      <xdr:row>34</xdr:row>
      <xdr:rowOff>270383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36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280560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05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191948</xdr:rowOff>
    </xdr:from>
    <xdr:to>
      <xdr:col>22</xdr:col>
      <xdr:colOff>165100</xdr:colOff>
      <xdr:row>34</xdr:row>
      <xdr:rowOff>293548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59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303725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2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266014</xdr:rowOff>
    </xdr:from>
    <xdr:to>
      <xdr:col>19</xdr:col>
      <xdr:colOff>38100</xdr:colOff>
      <xdr:row>35</xdr:row>
      <xdr:rowOff>24714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3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34891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0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134607</xdr:rowOff>
    </xdr:from>
    <xdr:to>
      <xdr:col>15</xdr:col>
      <xdr:colOff>101600</xdr:colOff>
      <xdr:row>35</xdr:row>
      <xdr:rowOff>236207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4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1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44869</xdr:rowOff>
    </xdr:from>
    <xdr:to>
      <xdr:col>24</xdr:col>
      <xdr:colOff>63500</xdr:colOff>
      <xdr:row>35</xdr:row>
      <xdr:rowOff>154115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45619"/>
          <a:ext cx="838200" cy="10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154115</xdr:rowOff>
    </xdr:from>
    <xdr:to>
      <xdr:col>19</xdr:col>
      <xdr:colOff>177800</xdr:colOff>
      <xdr:row>36</xdr:row>
      <xdr:rowOff>9169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4865"/>
          <a:ext cx="889000" cy="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150901</xdr:rowOff>
    </xdr:from>
    <xdr:to>
      <xdr:col>15</xdr:col>
      <xdr:colOff>50800</xdr:colOff>
      <xdr:row>36</xdr:row>
      <xdr:rowOff>9169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165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150901</xdr:rowOff>
    </xdr:from>
    <xdr:to>
      <xdr:col>10</xdr:col>
      <xdr:colOff>114300</xdr:colOff>
      <xdr:row>35</xdr:row>
      <xdr:rowOff>161468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1651"/>
          <a:ext cx="8890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165519</xdr:rowOff>
    </xdr:from>
    <xdr:to>
      <xdr:col>24</xdr:col>
      <xdr:colOff>114300</xdr:colOff>
      <xdr:row>35</xdr:row>
      <xdr:rowOff>95669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9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16946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103315</xdr:rowOff>
    </xdr:from>
    <xdr:to>
      <xdr:col>20</xdr:col>
      <xdr:colOff>38100</xdr:colOff>
      <xdr:row>36</xdr:row>
      <xdr:rowOff>33465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49992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7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129819</xdr:rowOff>
    </xdr:from>
    <xdr:to>
      <xdr:col>15</xdr:col>
      <xdr:colOff>101600</xdr:colOff>
      <xdr:row>36</xdr:row>
      <xdr:rowOff>59969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76496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100101</xdr:rowOff>
    </xdr:from>
    <xdr:to>
      <xdr:col>10</xdr:col>
      <xdr:colOff>165100</xdr:colOff>
      <xdr:row>36</xdr:row>
      <xdr:rowOff>30251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46778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110668</xdr:rowOff>
    </xdr:from>
    <xdr:to>
      <xdr:col>6</xdr:col>
      <xdr:colOff>38100</xdr:colOff>
      <xdr:row>36</xdr:row>
      <xdr:rowOff>40818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101204</xdr:rowOff>
    </xdr:from>
    <xdr:to>
      <xdr:col>24</xdr:col>
      <xdr:colOff>63500</xdr:colOff>
      <xdr:row>55</xdr:row>
      <xdr:rowOff>118028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30954"/>
          <a:ext cx="838200" cy="1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61626</xdr:rowOff>
    </xdr:from>
    <xdr:to>
      <xdr:col>19</xdr:col>
      <xdr:colOff>177800</xdr:colOff>
      <xdr:row>55</xdr:row>
      <xdr:rowOff>118028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491376"/>
          <a:ext cx="88900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61626</xdr:rowOff>
    </xdr:from>
    <xdr:to>
      <xdr:col>15</xdr:col>
      <xdr:colOff>50800</xdr:colOff>
      <xdr:row>56</xdr:row>
      <xdr:rowOff>125268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1376"/>
          <a:ext cx="889000" cy="23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86360</xdr:rowOff>
    </xdr:from>
    <xdr:to>
      <xdr:col>10</xdr:col>
      <xdr:colOff>114300</xdr:colOff>
      <xdr:row>56</xdr:row>
      <xdr:rowOff>125268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87560"/>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50404</xdr:rowOff>
    </xdr:from>
    <xdr:to>
      <xdr:col>24</xdr:col>
      <xdr:colOff>114300</xdr:colOff>
      <xdr:row>55</xdr:row>
      <xdr:rowOff>152004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73281</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67228</xdr:rowOff>
    </xdr:from>
    <xdr:to>
      <xdr:col>20</xdr:col>
      <xdr:colOff>38100</xdr:colOff>
      <xdr:row>55</xdr:row>
      <xdr:rowOff>168828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10826</xdr:rowOff>
    </xdr:from>
    <xdr:to>
      <xdr:col>15</xdr:col>
      <xdr:colOff>101600</xdr:colOff>
      <xdr:row>55</xdr:row>
      <xdr:rowOff>112426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128953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74468</xdr:rowOff>
    </xdr:from>
    <xdr:to>
      <xdr:col>10</xdr:col>
      <xdr:colOff>165100</xdr:colOff>
      <xdr:row>57</xdr:row>
      <xdr:rowOff>4618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21145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35560</xdr:rowOff>
    </xdr:from>
    <xdr:to>
      <xdr:col>6</xdr:col>
      <xdr:colOff>38100</xdr:colOff>
      <xdr:row>56</xdr:row>
      <xdr:rowOff>137160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153687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157759</xdr:rowOff>
    </xdr:from>
    <xdr:to>
      <xdr:col>24</xdr:col>
      <xdr:colOff>63500</xdr:colOff>
      <xdr:row>76</xdr:row>
      <xdr:rowOff>124515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16509"/>
          <a:ext cx="838200" cy="1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90584</xdr:rowOff>
    </xdr:from>
    <xdr:to>
      <xdr:col>19</xdr:col>
      <xdr:colOff>177800</xdr:colOff>
      <xdr:row>76</xdr:row>
      <xdr:rowOff>124515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49334"/>
          <a:ext cx="889000" cy="2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98813</xdr:rowOff>
    </xdr:from>
    <xdr:to>
      <xdr:col>15</xdr:col>
      <xdr:colOff>50800</xdr:colOff>
      <xdr:row>75</xdr:row>
      <xdr:rowOff>90584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86113"/>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98813</xdr:rowOff>
    </xdr:from>
    <xdr:to>
      <xdr:col>10</xdr:col>
      <xdr:colOff>114300</xdr:colOff>
      <xdr:row>75</xdr:row>
      <xdr:rowOff>111615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86113"/>
          <a:ext cx="8890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106959</xdr:rowOff>
    </xdr:from>
    <xdr:to>
      <xdr:col>24</xdr:col>
      <xdr:colOff>114300</xdr:colOff>
      <xdr:row>76</xdr:row>
      <xdr:rowOff>37109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129836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1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73715</xdr:rowOff>
    </xdr:from>
    <xdr:to>
      <xdr:col>20</xdr:col>
      <xdr:colOff>38100</xdr:colOff>
      <xdr:row>77</xdr:row>
      <xdr:rowOff>3865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20391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39784</xdr:rowOff>
    </xdr:from>
    <xdr:to>
      <xdr:col>15</xdr:col>
      <xdr:colOff>101600</xdr:colOff>
      <xdr:row>75</xdr:row>
      <xdr:rowOff>141384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157911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48013</xdr:rowOff>
    </xdr:from>
    <xdr:to>
      <xdr:col>10</xdr:col>
      <xdr:colOff>165100</xdr:colOff>
      <xdr:row>74</xdr:row>
      <xdr:rowOff>149613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166140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1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60815</xdr:rowOff>
    </xdr:from>
    <xdr:to>
      <xdr:col>6</xdr:col>
      <xdr:colOff>38100</xdr:colOff>
      <xdr:row>75</xdr:row>
      <xdr:rowOff>162415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7492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122921</xdr:rowOff>
    </xdr:from>
    <xdr:to>
      <xdr:col>24</xdr:col>
      <xdr:colOff>63500</xdr:colOff>
      <xdr:row>95</xdr:row>
      <xdr:rowOff>148174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0671"/>
          <a:ext cx="8382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148174</xdr:rowOff>
    </xdr:from>
    <xdr:to>
      <xdr:col>19</xdr:col>
      <xdr:colOff>177800</xdr:colOff>
      <xdr:row>96</xdr:row>
      <xdr:rowOff>59454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5924"/>
          <a:ext cx="889000" cy="8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85286</xdr:rowOff>
    </xdr:from>
    <xdr:to>
      <xdr:col>15</xdr:col>
      <xdr:colOff>50800</xdr:colOff>
      <xdr:row>96</xdr:row>
      <xdr:rowOff>59454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373036"/>
          <a:ext cx="889000" cy="14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85286</xdr:rowOff>
    </xdr:from>
    <xdr:to>
      <xdr:col>10</xdr:col>
      <xdr:colOff>114300</xdr:colOff>
      <xdr:row>96</xdr:row>
      <xdr:rowOff>135547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73036"/>
          <a:ext cx="889000" cy="22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72121</xdr:rowOff>
    </xdr:from>
    <xdr:to>
      <xdr:col>24</xdr:col>
      <xdr:colOff>114300</xdr:colOff>
      <xdr:row>96</xdr:row>
      <xdr:rowOff>2271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94998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1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97374</xdr:rowOff>
    </xdr:from>
    <xdr:to>
      <xdr:col>20</xdr:col>
      <xdr:colOff>38100</xdr:colOff>
      <xdr:row>96</xdr:row>
      <xdr:rowOff>27524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44051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6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8654</xdr:rowOff>
    </xdr:from>
    <xdr:to>
      <xdr:col>15</xdr:col>
      <xdr:colOff>101600</xdr:colOff>
      <xdr:row>96</xdr:row>
      <xdr:rowOff>110254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126781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4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34486</xdr:rowOff>
    </xdr:from>
    <xdr:to>
      <xdr:col>10</xdr:col>
      <xdr:colOff>165100</xdr:colOff>
      <xdr:row>95</xdr:row>
      <xdr:rowOff>136086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152613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9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84747</xdr:rowOff>
    </xdr:from>
    <xdr:to>
      <xdr:col>6</xdr:col>
      <xdr:colOff>38100</xdr:colOff>
      <xdr:row>97</xdr:row>
      <xdr:rowOff>14897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4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31424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1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57284</xdr:rowOff>
    </xdr:from>
    <xdr:to>
      <xdr:col>55</xdr:col>
      <xdr:colOff>0</xdr:colOff>
      <xdr:row>36</xdr:row>
      <xdr:rowOff>60311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29484"/>
          <a:ext cx="8382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8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45081</xdr:rowOff>
    </xdr:from>
    <xdr:to>
      <xdr:col>50</xdr:col>
      <xdr:colOff>114300</xdr:colOff>
      <xdr:row>36</xdr:row>
      <xdr:rowOff>60311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217281"/>
          <a:ext cx="889000" cy="1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45081</xdr:rowOff>
    </xdr:from>
    <xdr:to>
      <xdr:col>45</xdr:col>
      <xdr:colOff>177800</xdr:colOff>
      <xdr:row>36</xdr:row>
      <xdr:rowOff>107761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217281"/>
          <a:ext cx="8890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8843</xdr:rowOff>
    </xdr:from>
    <xdr:to>
      <xdr:col>41</xdr:col>
      <xdr:colOff>50800</xdr:colOff>
      <xdr:row>36</xdr:row>
      <xdr:rowOff>107761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152343"/>
          <a:ext cx="889000" cy="112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109879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6484</xdr:rowOff>
    </xdr:from>
    <xdr:to>
      <xdr:col>55</xdr:col>
      <xdr:colOff>50800</xdr:colOff>
      <xdr:row>36</xdr:row>
      <xdr:rowOff>108084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29361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9511</xdr:rowOff>
    </xdr:from>
    <xdr:to>
      <xdr:col>50</xdr:col>
      <xdr:colOff>165100</xdr:colOff>
      <xdr:row>36</xdr:row>
      <xdr:rowOff>111111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102238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165731</xdr:rowOff>
    </xdr:from>
    <xdr:to>
      <xdr:col>46</xdr:col>
      <xdr:colOff>38100</xdr:colOff>
      <xdr:row>36</xdr:row>
      <xdr:rowOff>95881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1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112408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56961</xdr:rowOff>
    </xdr:from>
    <xdr:to>
      <xdr:col>41</xdr:col>
      <xdr:colOff>101600</xdr:colOff>
      <xdr:row>36</xdr:row>
      <xdr:rowOff>158561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2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149688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3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129493</xdr:rowOff>
    </xdr:from>
    <xdr:to>
      <xdr:col>36</xdr:col>
      <xdr:colOff>165100</xdr:colOff>
      <xdr:row>30</xdr:row>
      <xdr:rowOff>59643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0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76170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487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166339</xdr:rowOff>
    </xdr:from>
    <xdr:to>
      <xdr:col>55</xdr:col>
      <xdr:colOff>0</xdr:colOff>
      <xdr:row>55</xdr:row>
      <xdr:rowOff>142680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424639"/>
          <a:ext cx="838200" cy="14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124163</xdr:rowOff>
    </xdr:from>
    <xdr:to>
      <xdr:col>50</xdr:col>
      <xdr:colOff>114300</xdr:colOff>
      <xdr:row>54</xdr:row>
      <xdr:rowOff>166339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382463"/>
          <a:ext cx="8890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124163</xdr:rowOff>
    </xdr:from>
    <xdr:to>
      <xdr:col>45</xdr:col>
      <xdr:colOff>177800</xdr:colOff>
      <xdr:row>55</xdr:row>
      <xdr:rowOff>14443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382463"/>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165882</xdr:rowOff>
    </xdr:from>
    <xdr:to>
      <xdr:col>41</xdr:col>
      <xdr:colOff>50800</xdr:colOff>
      <xdr:row>55</xdr:row>
      <xdr:rowOff>14443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424182"/>
          <a:ext cx="889000" cy="2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91880</xdr:rowOff>
    </xdr:from>
    <xdr:to>
      <xdr:col>55</xdr:col>
      <xdr:colOff>50800</xdr:colOff>
      <xdr:row>56</xdr:row>
      <xdr:rowOff>22030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70307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0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115539</xdr:rowOff>
    </xdr:from>
    <xdr:to>
      <xdr:col>50</xdr:col>
      <xdr:colOff>165100</xdr:colOff>
      <xdr:row>55</xdr:row>
      <xdr:rowOff>45689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62216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14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73363</xdr:rowOff>
    </xdr:from>
    <xdr:to>
      <xdr:col>46</xdr:col>
      <xdr:colOff>38100</xdr:colOff>
      <xdr:row>55</xdr:row>
      <xdr:rowOff>3513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33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20040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10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135093</xdr:rowOff>
    </xdr:from>
    <xdr:to>
      <xdr:col>41</xdr:col>
      <xdr:colOff>101600</xdr:colOff>
      <xdr:row>55</xdr:row>
      <xdr:rowOff>65243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81770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6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115082</xdr:rowOff>
    </xdr:from>
    <xdr:to>
      <xdr:col>36</xdr:col>
      <xdr:colOff>165100</xdr:colOff>
      <xdr:row>55</xdr:row>
      <xdr:rowOff>45232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7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61759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4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84745</xdr:rowOff>
    </xdr:from>
    <xdr:to>
      <xdr:col>55</xdr:col>
      <xdr:colOff>0</xdr:colOff>
      <xdr:row>77</xdr:row>
      <xdr:rowOff>47871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14945"/>
          <a:ext cx="838200" cy="13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19731</xdr:rowOff>
    </xdr:from>
    <xdr:to>
      <xdr:col>50</xdr:col>
      <xdr:colOff>114300</xdr:colOff>
      <xdr:row>77</xdr:row>
      <xdr:rowOff>47871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21381"/>
          <a:ext cx="889000" cy="2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19731</xdr:rowOff>
    </xdr:from>
    <xdr:to>
      <xdr:col>45</xdr:col>
      <xdr:colOff>177800</xdr:colOff>
      <xdr:row>78</xdr:row>
      <xdr:rowOff>77178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21381"/>
          <a:ext cx="889000" cy="22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62136</xdr:rowOff>
    </xdr:from>
    <xdr:to>
      <xdr:col>41</xdr:col>
      <xdr:colOff>50800</xdr:colOff>
      <xdr:row>78</xdr:row>
      <xdr:rowOff>77178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92336"/>
          <a:ext cx="889000" cy="35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33945</xdr:rowOff>
    </xdr:from>
    <xdr:to>
      <xdr:col>55</xdr:col>
      <xdr:colOff>50800</xdr:colOff>
      <xdr:row>76</xdr:row>
      <xdr:rowOff>135545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56821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1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168521</xdr:rowOff>
    </xdr:from>
    <xdr:to>
      <xdr:col>50</xdr:col>
      <xdr:colOff>165100</xdr:colOff>
      <xdr:row>77</xdr:row>
      <xdr:rowOff>98671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89798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29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140381</xdr:rowOff>
    </xdr:from>
    <xdr:to>
      <xdr:col>46</xdr:col>
      <xdr:colOff>38100</xdr:colOff>
      <xdr:row>77</xdr:row>
      <xdr:rowOff>70531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61658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2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26378</xdr:rowOff>
    </xdr:from>
    <xdr:to>
      <xdr:col>41</xdr:col>
      <xdr:colOff>101600</xdr:colOff>
      <xdr:row>78</xdr:row>
      <xdr:rowOff>127978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119105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9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11336</xdr:rowOff>
    </xdr:from>
    <xdr:to>
      <xdr:col>36</xdr:col>
      <xdr:colOff>165100</xdr:colOff>
      <xdr:row>76</xdr:row>
      <xdr:rowOff>112936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4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129463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81265</xdr:rowOff>
    </xdr:from>
    <xdr:to>
      <xdr:col>55</xdr:col>
      <xdr:colOff>0</xdr:colOff>
      <xdr:row>96</xdr:row>
      <xdr:rowOff>60790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197565"/>
          <a:ext cx="838200" cy="32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81265</xdr:rowOff>
    </xdr:from>
    <xdr:to>
      <xdr:col>50</xdr:col>
      <xdr:colOff>114300</xdr:colOff>
      <xdr:row>94</xdr:row>
      <xdr:rowOff>102307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197565"/>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72099</xdr:rowOff>
    </xdr:from>
    <xdr:to>
      <xdr:col>45</xdr:col>
      <xdr:colOff>177800</xdr:colOff>
      <xdr:row>94</xdr:row>
      <xdr:rowOff>102307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88399"/>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72099</xdr:rowOff>
    </xdr:from>
    <xdr:to>
      <xdr:col>41</xdr:col>
      <xdr:colOff>50800</xdr:colOff>
      <xdr:row>95</xdr:row>
      <xdr:rowOff>63871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188399"/>
          <a:ext cx="889000" cy="16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9990</xdr:rowOff>
    </xdr:from>
    <xdr:to>
      <xdr:col>55</xdr:col>
      <xdr:colOff>50800</xdr:colOff>
      <xdr:row>96</xdr:row>
      <xdr:rowOff>111590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159867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30465</xdr:rowOff>
    </xdr:from>
    <xdr:to>
      <xdr:col>50</xdr:col>
      <xdr:colOff>165100</xdr:colOff>
      <xdr:row>94</xdr:row>
      <xdr:rowOff>132065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1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148592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92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51507</xdr:rowOff>
    </xdr:from>
    <xdr:to>
      <xdr:col>46</xdr:col>
      <xdr:colOff>38100</xdr:colOff>
      <xdr:row>94</xdr:row>
      <xdr:rowOff>153107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6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169634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21299</xdr:rowOff>
    </xdr:from>
    <xdr:to>
      <xdr:col>41</xdr:col>
      <xdr:colOff>101600</xdr:colOff>
      <xdr:row>94</xdr:row>
      <xdr:rowOff>122899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3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139426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1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13071</xdr:rowOff>
    </xdr:from>
    <xdr:to>
      <xdr:col>36</xdr:col>
      <xdr:colOff>165100</xdr:colOff>
      <xdr:row>95</xdr:row>
      <xdr:rowOff>114671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131198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7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42349</xdr:rowOff>
    </xdr:from>
    <xdr:to>
      <xdr:col>85</xdr:col>
      <xdr:colOff>127000</xdr:colOff>
      <xdr:row>38</xdr:row>
      <xdr:rowOff>143488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385999"/>
          <a:ext cx="838200" cy="27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89126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04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143488</xdr:rowOff>
    </xdr:from>
    <xdr:to>
      <xdr:col>81</xdr:col>
      <xdr:colOff>50800</xdr:colOff>
      <xdr:row>39</xdr:row>
      <xdr:rowOff>3079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8588"/>
          <a:ext cx="889000" cy="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148582</xdr:rowOff>
    </xdr:from>
    <xdr:to>
      <xdr:col>76</xdr:col>
      <xdr:colOff>114300</xdr:colOff>
      <xdr:row>39</xdr:row>
      <xdr:rowOff>3079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63682"/>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148582</xdr:rowOff>
    </xdr:from>
    <xdr:to>
      <xdr:col>71</xdr:col>
      <xdr:colOff>177800</xdr:colOff>
      <xdr:row>38</xdr:row>
      <xdr:rowOff>154706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63682"/>
          <a:ext cx="889000" cy="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162999</xdr:rowOff>
    </xdr:from>
    <xdr:to>
      <xdr:col>85</xdr:col>
      <xdr:colOff>177800</xdr:colOff>
      <xdr:row>37</xdr:row>
      <xdr:rowOff>93149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33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14426</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1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92688</xdr:rowOff>
    </xdr:from>
    <xdr:to>
      <xdr:col>81</xdr:col>
      <xdr:colOff>101600</xdr:colOff>
      <xdr:row>39</xdr:row>
      <xdr:rowOff>22838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39365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8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123729</xdr:rowOff>
    </xdr:from>
    <xdr:to>
      <xdr:col>76</xdr:col>
      <xdr:colOff>165100</xdr:colOff>
      <xdr:row>39</xdr:row>
      <xdr:rowOff>53879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45006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7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97782</xdr:rowOff>
    </xdr:from>
    <xdr:to>
      <xdr:col>72</xdr:col>
      <xdr:colOff>38100</xdr:colOff>
      <xdr:row>39</xdr:row>
      <xdr:rowOff>27932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19059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0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103906</xdr:rowOff>
    </xdr:from>
    <xdr:to>
      <xdr:col>67</xdr:col>
      <xdr:colOff>101600</xdr:colOff>
      <xdr:row>39</xdr:row>
      <xdr:rowOff>34056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25183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71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73357</xdr:rowOff>
    </xdr:from>
    <xdr:to>
      <xdr:col>85</xdr:col>
      <xdr:colOff>127000</xdr:colOff>
      <xdr:row>72</xdr:row>
      <xdr:rowOff>122261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417757"/>
          <a:ext cx="8382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122261</xdr:rowOff>
    </xdr:from>
    <xdr:to>
      <xdr:col>81</xdr:col>
      <xdr:colOff>50800</xdr:colOff>
      <xdr:row>72</xdr:row>
      <xdr:rowOff>129021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466661"/>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129021</xdr:rowOff>
    </xdr:from>
    <xdr:to>
      <xdr:col>76</xdr:col>
      <xdr:colOff>114300</xdr:colOff>
      <xdr:row>73</xdr:row>
      <xdr:rowOff>17530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473421"/>
          <a:ext cx="889000" cy="5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17530</xdr:rowOff>
    </xdr:from>
    <xdr:to>
      <xdr:col>71</xdr:col>
      <xdr:colOff>177800</xdr:colOff>
      <xdr:row>73</xdr:row>
      <xdr:rowOff>67985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533380"/>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22557</xdr:rowOff>
    </xdr:from>
    <xdr:to>
      <xdr:col>85</xdr:col>
      <xdr:colOff>177800</xdr:colOff>
      <xdr:row>72</xdr:row>
      <xdr:rowOff>124157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36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45434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21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71461</xdr:rowOff>
    </xdr:from>
    <xdr:to>
      <xdr:col>81</xdr:col>
      <xdr:colOff>101600</xdr:colOff>
      <xdr:row>73</xdr:row>
      <xdr:rowOff>1611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41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18138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19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78221</xdr:rowOff>
    </xdr:from>
    <xdr:to>
      <xdr:col>76</xdr:col>
      <xdr:colOff>165100</xdr:colOff>
      <xdr:row>73</xdr:row>
      <xdr:rowOff>8371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4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24898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19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138180</xdr:rowOff>
    </xdr:from>
    <xdr:to>
      <xdr:col>72</xdr:col>
      <xdr:colOff>38100</xdr:colOff>
      <xdr:row>73</xdr:row>
      <xdr:rowOff>68330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84857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25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17185</xdr:rowOff>
    </xdr:from>
    <xdr:to>
      <xdr:col>67</xdr:col>
      <xdr:colOff>101600</xdr:colOff>
      <xdr:row>73</xdr:row>
      <xdr:rowOff>118785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3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135312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0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35897</xdr:rowOff>
    </xdr:from>
    <xdr:to>
      <xdr:col>85</xdr:col>
      <xdr:colOff>127000</xdr:colOff>
      <xdr:row>97</xdr:row>
      <xdr:rowOff>97940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666547"/>
          <a:ext cx="8382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131314</xdr:rowOff>
    </xdr:from>
    <xdr:to>
      <xdr:col>81</xdr:col>
      <xdr:colOff>50800</xdr:colOff>
      <xdr:row>97</xdr:row>
      <xdr:rowOff>35897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590514"/>
          <a:ext cx="889000" cy="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168842</xdr:rowOff>
    </xdr:from>
    <xdr:to>
      <xdr:col>76</xdr:col>
      <xdr:colOff>114300</xdr:colOff>
      <xdr:row>96</xdr:row>
      <xdr:rowOff>131314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456592"/>
          <a:ext cx="8890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168842</xdr:rowOff>
    </xdr:from>
    <xdr:to>
      <xdr:col>71</xdr:col>
      <xdr:colOff>177800</xdr:colOff>
      <xdr:row>97</xdr:row>
      <xdr:rowOff>102941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56592"/>
          <a:ext cx="889000" cy="27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47140</xdr:rowOff>
    </xdr:from>
    <xdr:to>
      <xdr:col>85</xdr:col>
      <xdr:colOff>177800</xdr:colOff>
      <xdr:row>97</xdr:row>
      <xdr:rowOff>148740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25567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156547</xdr:rowOff>
    </xdr:from>
    <xdr:to>
      <xdr:col>81</xdr:col>
      <xdr:colOff>101600</xdr:colOff>
      <xdr:row>97</xdr:row>
      <xdr:rowOff>86697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1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103224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80514</xdr:rowOff>
    </xdr:from>
    <xdr:to>
      <xdr:col>76</xdr:col>
      <xdr:colOff>165100</xdr:colOff>
      <xdr:row>97</xdr:row>
      <xdr:rowOff>10664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5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27191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3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118042</xdr:rowOff>
    </xdr:from>
    <xdr:to>
      <xdr:col>72</xdr:col>
      <xdr:colOff>38100</xdr:colOff>
      <xdr:row>96</xdr:row>
      <xdr:rowOff>48192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40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64719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18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52141</xdr:rowOff>
    </xdr:from>
    <xdr:to>
      <xdr:col>67</xdr:col>
      <xdr:colOff>101600</xdr:colOff>
      <xdr:row>97</xdr:row>
      <xdr:rowOff>153741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170268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29458</xdr:rowOff>
    </xdr:from>
    <xdr:to>
      <xdr:col>116</xdr:col>
      <xdr:colOff>63500</xdr:colOff>
      <xdr:row>31</xdr:row>
      <xdr:rowOff>47746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3444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28694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0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47746</xdr:rowOff>
    </xdr:from>
    <xdr:to>
      <xdr:col>111</xdr:col>
      <xdr:colOff>177800</xdr:colOff>
      <xdr:row>31</xdr:row>
      <xdr:rowOff>112497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362696"/>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108818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112497</xdr:rowOff>
    </xdr:from>
    <xdr:to>
      <xdr:col>107</xdr:col>
      <xdr:colOff>50800</xdr:colOff>
      <xdr:row>32</xdr:row>
      <xdr:rowOff>6083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427447"/>
          <a:ext cx="889000" cy="6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0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6083</xdr:rowOff>
    </xdr:from>
    <xdr:to>
      <xdr:col>102</xdr:col>
      <xdr:colOff>114300</xdr:colOff>
      <xdr:row>32</xdr:row>
      <xdr:rowOff>155931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492483"/>
          <a:ext cx="889000" cy="1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108418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9263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150108</xdr:rowOff>
    </xdr:from>
    <xdr:to>
      <xdr:col>116</xdr:col>
      <xdr:colOff>114300</xdr:colOff>
      <xdr:row>31</xdr:row>
      <xdr:rowOff>80258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2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65035</xdr:rowOff>
    </xdr:from>
    <xdr:ext cx="534377"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20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168396</xdr:rowOff>
    </xdr:from>
    <xdr:to>
      <xdr:col>112</xdr:col>
      <xdr:colOff>38100</xdr:colOff>
      <xdr:row>31</xdr:row>
      <xdr:rowOff>98546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31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115073</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56111" y="50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61697</xdr:rowOff>
    </xdr:from>
    <xdr:to>
      <xdr:col>107</xdr:col>
      <xdr:colOff>101600</xdr:colOff>
      <xdr:row>31</xdr:row>
      <xdr:rowOff>163297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3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8374</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67111" y="515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126733</xdr:rowOff>
    </xdr:from>
    <xdr:to>
      <xdr:col>102</xdr:col>
      <xdr:colOff>165100</xdr:colOff>
      <xdr:row>32</xdr:row>
      <xdr:rowOff>56883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4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73410</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278111" y="521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105131</xdr:rowOff>
    </xdr:from>
    <xdr:to>
      <xdr:col>98</xdr:col>
      <xdr:colOff>38100</xdr:colOff>
      <xdr:row>33</xdr:row>
      <xdr:rowOff>35281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5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51808</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389111" y="53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54341</xdr:rowOff>
    </xdr:from>
    <xdr:to>
      <xdr:col>116</xdr:col>
      <xdr:colOff>63500</xdr:colOff>
      <xdr:row>58</xdr:row>
      <xdr:rowOff>57587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98441"/>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57587</xdr:rowOff>
    </xdr:from>
    <xdr:to>
      <xdr:col>111</xdr:col>
      <xdr:colOff>177800</xdr:colOff>
      <xdr:row>58</xdr:row>
      <xdr:rowOff>64216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01687"/>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63713</xdr:rowOff>
    </xdr:from>
    <xdr:to>
      <xdr:col>107</xdr:col>
      <xdr:colOff>50800</xdr:colOff>
      <xdr:row>58</xdr:row>
      <xdr:rowOff>64216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0781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50134</xdr:rowOff>
    </xdr:from>
    <xdr:to>
      <xdr:col>102</xdr:col>
      <xdr:colOff>114300</xdr:colOff>
      <xdr:row>58</xdr:row>
      <xdr:rowOff>63713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94234"/>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3541</xdr:rowOff>
    </xdr:from>
    <xdr:to>
      <xdr:col>116</xdr:col>
      <xdr:colOff>114300</xdr:colOff>
      <xdr:row>58</xdr:row>
      <xdr:rowOff>105141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89918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6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6787</xdr:rowOff>
    </xdr:from>
    <xdr:to>
      <xdr:col>112</xdr:col>
      <xdr:colOff>38100</xdr:colOff>
      <xdr:row>58</xdr:row>
      <xdr:rowOff>108387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99514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4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13416</xdr:rowOff>
    </xdr:from>
    <xdr:to>
      <xdr:col>107</xdr:col>
      <xdr:colOff>101600</xdr:colOff>
      <xdr:row>58</xdr:row>
      <xdr:rowOff>115016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5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106143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5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12913</xdr:rowOff>
    </xdr:from>
    <xdr:to>
      <xdr:col>102</xdr:col>
      <xdr:colOff>165100</xdr:colOff>
      <xdr:row>58</xdr:row>
      <xdr:rowOff>114513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105640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170784</xdr:rowOff>
    </xdr:from>
    <xdr:to>
      <xdr:col>98</xdr:col>
      <xdr:colOff>38100</xdr:colOff>
      <xdr:row>58</xdr:row>
      <xdr:rowOff>100934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92061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141986</xdr:rowOff>
    </xdr:from>
    <xdr:to>
      <xdr:col>116</xdr:col>
      <xdr:colOff>63500</xdr:colOff>
      <xdr:row>75</xdr:row>
      <xdr:rowOff>14236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829286"/>
          <a:ext cx="838200" cy="4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14236</xdr:rowOff>
    </xdr:from>
    <xdr:to>
      <xdr:col>111</xdr:col>
      <xdr:colOff>177800</xdr:colOff>
      <xdr:row>75</xdr:row>
      <xdr:rowOff>67272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7298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67272</xdr:rowOff>
    </xdr:from>
    <xdr:to>
      <xdr:col>107</xdr:col>
      <xdr:colOff>50800</xdr:colOff>
      <xdr:row>75</xdr:row>
      <xdr:rowOff>111696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926022"/>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111696</xdr:rowOff>
    </xdr:from>
    <xdr:to>
      <xdr:col>102</xdr:col>
      <xdr:colOff>114300</xdr:colOff>
      <xdr:row>75</xdr:row>
      <xdr:rowOff>142786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7044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91186</xdr:rowOff>
    </xdr:from>
    <xdr:to>
      <xdr:col>116</xdr:col>
      <xdr:colOff>114300</xdr:colOff>
      <xdr:row>75</xdr:row>
      <xdr:rowOff>21336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114063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6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134886</xdr:rowOff>
    </xdr:from>
    <xdr:to>
      <xdr:col>112</xdr:col>
      <xdr:colOff>38100</xdr:colOff>
      <xdr:row>75</xdr:row>
      <xdr:rowOff>65036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8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81563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9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16472</xdr:rowOff>
    </xdr:from>
    <xdr:to>
      <xdr:col>107</xdr:col>
      <xdr:colOff>101600</xdr:colOff>
      <xdr:row>75</xdr:row>
      <xdr:rowOff>118072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7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134599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65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60896</xdr:rowOff>
    </xdr:from>
    <xdr:to>
      <xdr:col>102</xdr:col>
      <xdr:colOff>165100</xdr:colOff>
      <xdr:row>75</xdr:row>
      <xdr:rowOff>162496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7573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91986</xdr:rowOff>
    </xdr:from>
    <xdr:to>
      <xdr:col>98</xdr:col>
      <xdr:colOff>38100</xdr:colOff>
      <xdr:row>76</xdr:row>
      <xdr:rowOff>22135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507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38663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歳出決算に係る住民１人当たりのコストは、７３２，９００円であり、令和５年度より１２，５７７円多くなっている。</a:t>
          </a:r>
        </a:p>
        <a:p>
          <a:r>
            <a:rPr kumimoji="1" lang="ja-JP" altLang="en-US" sz="900">
              <a:latin typeface="ＭＳ Ｐゴシック" panose="020B0600070205080204" pitchFamily="50" charset="-128"/>
              <a:ea typeface="ＭＳ Ｐゴシック" panose="020B0600070205080204" pitchFamily="50" charset="-128"/>
            </a:rPr>
            <a:t>　１市７町の合併市である本市は、面積が広大であり、行政サービスの範囲が広いため、多くの支所・出張所を配置している。そのため、職員数が他団体より多く人件費も多額となっており、前年度並みであるものの、類似団体平均を１８，０６８円上回っている。　</a:t>
          </a:r>
        </a:p>
        <a:p>
          <a:r>
            <a:rPr kumimoji="1" lang="ja-JP" altLang="en-US" sz="900">
              <a:latin typeface="ＭＳ Ｐゴシック" panose="020B0600070205080204" pitchFamily="50" charset="-128"/>
              <a:ea typeface="ＭＳ Ｐゴシック" panose="020B0600070205080204" pitchFamily="50" charset="-128"/>
            </a:rPr>
            <a:t>　維持補修費については、冬季交通等確保事業の増により、前年度比４，２３２円の増となっている。</a:t>
          </a:r>
        </a:p>
        <a:p>
          <a:r>
            <a:rPr kumimoji="1" lang="ja-JP" altLang="en-US" sz="900">
              <a:latin typeface="ＭＳ Ｐゴシック" panose="020B0600070205080204" pitchFamily="50" charset="-128"/>
              <a:ea typeface="ＭＳ Ｐゴシック" panose="020B0600070205080204" pitchFamily="50" charset="-128"/>
            </a:rPr>
            <a:t>　扶助費は、</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出産・子育て応援交付金給付事業費が減となった一方、物価高騰対策および拡大給付金の増により</a:t>
          </a:r>
          <a:r>
            <a:rPr kumimoji="1" lang="ja-JP" altLang="en-US" sz="900">
              <a:latin typeface="ＭＳ Ｐゴシック" panose="020B0600070205080204" pitchFamily="50" charset="-128"/>
              <a:ea typeface="ＭＳ Ｐゴシック" panose="020B0600070205080204" pitchFamily="50" charset="-128"/>
            </a:rPr>
            <a:t>、前年度比３，３１４円の増となっている。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補助費等は、</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新型コロナウイルス対策事業費や物価高騰対策事業費が減額した一方、農業経営等復旧・継続支援対策事業の増額</a:t>
          </a:r>
          <a:r>
            <a:rPr kumimoji="1" lang="ja-JP" altLang="en-US" sz="900">
              <a:latin typeface="ＭＳ Ｐゴシック" panose="020B0600070205080204" pitchFamily="50" charset="-128"/>
              <a:ea typeface="ＭＳ Ｐゴシック" panose="020B0600070205080204" pitchFamily="50" charset="-128"/>
            </a:rPr>
            <a:t>により、前年度比２７８円の減となっている。</a:t>
          </a:r>
        </a:p>
        <a:p>
          <a:r>
            <a:rPr kumimoji="1" lang="ja-JP" altLang="en-US" sz="900">
              <a:latin typeface="ＭＳ Ｐゴシック" panose="020B0600070205080204" pitchFamily="50" charset="-128"/>
              <a:ea typeface="ＭＳ Ｐゴシック" panose="020B0600070205080204" pitchFamily="50" charset="-128"/>
            </a:rPr>
            <a:t>　普通建設事業費のうち、新規整備については、学校建設事業費（本荘東小学校）</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の増等</a:t>
          </a:r>
          <a:r>
            <a:rPr kumimoji="1" lang="ja-JP" altLang="en-US" sz="900">
              <a:latin typeface="ＭＳ Ｐゴシック" panose="020B0600070205080204" pitchFamily="50" charset="-128"/>
              <a:ea typeface="ＭＳ Ｐゴシック" panose="020B0600070205080204" pitchFamily="50" charset="-128"/>
            </a:rPr>
            <a:t>により、前年度比５，８８７円の増となっている。更新整備については、学校建設事業費（新山小学校）の減等により、前年度比２９，６１９円の減となっている。</a:t>
          </a:r>
        </a:p>
        <a:p>
          <a:r>
            <a:rPr kumimoji="1" lang="ja-JP" altLang="en-US" sz="900">
              <a:latin typeface="ＭＳ Ｐゴシック" panose="020B0600070205080204" pitchFamily="50" charset="-128"/>
              <a:ea typeface="ＭＳ Ｐゴシック" panose="020B0600070205080204" pitchFamily="50" charset="-128"/>
            </a:rPr>
            <a:t>　積立金については、財政調整基金や地域雇用創出推進基金の減等により、前年度比６，７８５円の減となっている。</a:t>
          </a:r>
        </a:p>
        <a:p>
          <a:r>
            <a:rPr kumimoji="1" lang="ja-JP" altLang="en-US" sz="900">
              <a:latin typeface="ＭＳ Ｐゴシック" panose="020B0600070205080204" pitchFamily="50" charset="-128"/>
              <a:ea typeface="ＭＳ Ｐゴシック" panose="020B0600070205080204" pitchFamily="50" charset="-128"/>
            </a:rPr>
            <a:t>　今後、由利本荘市公共施設等総合管理計画等の各種計画に則った公共施設の適正配置、事務事業の統合・効率化を進めるとともに、職員の定員管理に努め、経費の節減を図っていく。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秋田県由利本荘市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70,409
70,069
1,209.59
53,471,988
51,602,912
1,293,886
29,007,270
61,958,487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60452</xdr:rowOff>
    </xdr:from>
    <xdr:to>
      <xdr:col>24</xdr:col>
      <xdr:colOff>63500</xdr:colOff>
      <xdr:row>36</xdr:row>
      <xdr:rowOff>60452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2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33020</xdr:rowOff>
    </xdr:from>
    <xdr:to>
      <xdr:col>19</xdr:col>
      <xdr:colOff>177800</xdr:colOff>
      <xdr:row>36</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05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33020</xdr:rowOff>
    </xdr:from>
    <xdr:to>
      <xdr:col>15</xdr:col>
      <xdr:colOff>50800</xdr:colOff>
      <xdr:row>36</xdr:row>
      <xdr:rowOff>66548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522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65405</xdr:rowOff>
    </xdr:from>
    <xdr:to>
      <xdr:col>10</xdr:col>
      <xdr:colOff>114300</xdr:colOff>
      <xdr:row>36</xdr:row>
      <xdr:rowOff>66548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76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114825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9652</xdr:rowOff>
    </xdr:from>
    <xdr:to>
      <xdr:col>24</xdr:col>
      <xdr:colOff>114300</xdr:colOff>
      <xdr:row>36</xdr:row>
      <xdr:rowOff>111252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159529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9652</xdr:rowOff>
    </xdr:from>
    <xdr:to>
      <xdr:col>20</xdr:col>
      <xdr:colOff>38100</xdr:colOff>
      <xdr:row>36</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102379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153670</xdr:rowOff>
    </xdr:from>
    <xdr:to>
      <xdr:col>15</xdr:col>
      <xdr:colOff>101600</xdr:colOff>
      <xdr:row>36</xdr:row>
      <xdr:rowOff>83820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74947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15748</xdr:rowOff>
    </xdr:from>
    <xdr:to>
      <xdr:col>10</xdr:col>
      <xdr:colOff>165100</xdr:colOff>
      <xdr:row>36</xdr:row>
      <xdr:rowOff>117348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108475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14605</xdr:rowOff>
    </xdr:from>
    <xdr:to>
      <xdr:col>6</xdr:col>
      <xdr:colOff>38100</xdr:colOff>
      <xdr:row>36</xdr:row>
      <xdr:rowOff>116205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107332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34631</xdr:rowOff>
    </xdr:from>
    <xdr:to>
      <xdr:col>24</xdr:col>
      <xdr:colOff>63500</xdr:colOff>
      <xdr:row>56</xdr:row>
      <xdr:rowOff>63631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35831"/>
          <a:ext cx="8382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8424</xdr:rowOff>
    </xdr:from>
    <xdr:to>
      <xdr:col>19</xdr:col>
      <xdr:colOff>177800</xdr:colOff>
      <xdr:row>56</xdr:row>
      <xdr:rowOff>34631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09624"/>
          <a:ext cx="889000" cy="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120831</xdr:rowOff>
    </xdr:from>
    <xdr:to>
      <xdr:col>15</xdr:col>
      <xdr:colOff>50800</xdr:colOff>
      <xdr:row>56</xdr:row>
      <xdr:rowOff>8424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50581"/>
          <a:ext cx="889000" cy="5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162596</xdr:rowOff>
    </xdr:from>
    <xdr:to>
      <xdr:col>10</xdr:col>
      <xdr:colOff>114300</xdr:colOff>
      <xdr:row>55</xdr:row>
      <xdr:rowOff>120831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49446"/>
          <a:ext cx="889000" cy="30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12831</xdr:rowOff>
    </xdr:from>
    <xdr:to>
      <xdr:col>24</xdr:col>
      <xdr:colOff>114300</xdr:colOff>
      <xdr:row>56</xdr:row>
      <xdr:rowOff>114431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162708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155281</xdr:rowOff>
    </xdr:from>
    <xdr:to>
      <xdr:col>20</xdr:col>
      <xdr:colOff>38100</xdr:colOff>
      <xdr:row>56</xdr:row>
      <xdr:rowOff>85431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76558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129074</xdr:rowOff>
    </xdr:from>
    <xdr:to>
      <xdr:col>15</xdr:col>
      <xdr:colOff>101600</xdr:colOff>
      <xdr:row>56</xdr:row>
      <xdr:rowOff>59224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75751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3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70031</xdr:rowOff>
    </xdr:from>
    <xdr:to>
      <xdr:col>10</xdr:col>
      <xdr:colOff>165100</xdr:colOff>
      <xdr:row>56</xdr:row>
      <xdr:rowOff>181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16708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7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111796</xdr:rowOff>
    </xdr:from>
    <xdr:to>
      <xdr:col>6</xdr:col>
      <xdr:colOff>38100</xdr:colOff>
      <xdr:row>54</xdr:row>
      <xdr:rowOff>41946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1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58473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7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56217</xdr:rowOff>
    </xdr:from>
    <xdr:to>
      <xdr:col>24</xdr:col>
      <xdr:colOff>63500</xdr:colOff>
      <xdr:row>76</xdr:row>
      <xdr:rowOff>86567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6417"/>
          <a:ext cx="8382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63336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0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86567</xdr:rowOff>
    </xdr:from>
    <xdr:to>
      <xdr:col>19</xdr:col>
      <xdr:colOff>177800</xdr:colOff>
      <xdr:row>76</xdr:row>
      <xdr:rowOff>143554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6767"/>
          <a:ext cx="889000" cy="5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92662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71577</xdr:rowOff>
    </xdr:from>
    <xdr:to>
      <xdr:col>15</xdr:col>
      <xdr:colOff>50800</xdr:colOff>
      <xdr:row>76</xdr:row>
      <xdr:rowOff>143554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1777"/>
          <a:ext cx="8890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71577</xdr:rowOff>
    </xdr:from>
    <xdr:to>
      <xdr:col>10</xdr:col>
      <xdr:colOff>114300</xdr:colOff>
      <xdr:row>77</xdr:row>
      <xdr:rowOff>100315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1777"/>
          <a:ext cx="889000" cy="20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114607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5417</xdr:rowOff>
    </xdr:from>
    <xdr:to>
      <xdr:col>24</xdr:col>
      <xdr:colOff>114300</xdr:colOff>
      <xdr:row>76</xdr:row>
      <xdr:rowOff>107017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155294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35767</xdr:rowOff>
    </xdr:from>
    <xdr:to>
      <xdr:col>20</xdr:col>
      <xdr:colOff>38100</xdr:colOff>
      <xdr:row>76</xdr:row>
      <xdr:rowOff>137367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128494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92754</xdr:rowOff>
    </xdr:from>
    <xdr:to>
      <xdr:col>15</xdr:col>
      <xdr:colOff>101600</xdr:colOff>
      <xdr:row>77</xdr:row>
      <xdr:rowOff>22904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39430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20777</xdr:rowOff>
    </xdr:from>
    <xdr:to>
      <xdr:col>10</xdr:col>
      <xdr:colOff>165100</xdr:colOff>
      <xdr:row>76</xdr:row>
      <xdr:rowOff>122377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113504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49515</xdr:rowOff>
    </xdr:from>
    <xdr:to>
      <xdr:col>6</xdr:col>
      <xdr:colOff>38100</xdr:colOff>
      <xdr:row>77</xdr:row>
      <xdr:rowOff>151115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167642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92018</xdr:rowOff>
    </xdr:from>
    <xdr:to>
      <xdr:col>24</xdr:col>
      <xdr:colOff>63500</xdr:colOff>
      <xdr:row>95</xdr:row>
      <xdr:rowOff>164885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79768"/>
          <a:ext cx="838200" cy="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164885</xdr:rowOff>
    </xdr:from>
    <xdr:to>
      <xdr:col>19</xdr:col>
      <xdr:colOff>177800</xdr:colOff>
      <xdr:row>96</xdr:row>
      <xdr:rowOff>67157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52635"/>
          <a:ext cx="889000" cy="7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67157</xdr:rowOff>
    </xdr:from>
    <xdr:to>
      <xdr:col>15</xdr:col>
      <xdr:colOff>50800</xdr:colOff>
      <xdr:row>96</xdr:row>
      <xdr:rowOff>87618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26357"/>
          <a:ext cx="8890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87618</xdr:rowOff>
    </xdr:from>
    <xdr:to>
      <xdr:col>10</xdr:col>
      <xdr:colOff>114300</xdr:colOff>
      <xdr:row>97</xdr:row>
      <xdr:rowOff>64472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6818"/>
          <a:ext cx="889000" cy="14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41218</xdr:rowOff>
    </xdr:from>
    <xdr:to>
      <xdr:col>24</xdr:col>
      <xdr:colOff>114300</xdr:colOff>
      <xdr:row>95</xdr:row>
      <xdr:rowOff>142818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64095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8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114085</xdr:rowOff>
    </xdr:from>
    <xdr:to>
      <xdr:col>20</xdr:col>
      <xdr:colOff>38100</xdr:colOff>
      <xdr:row>96</xdr:row>
      <xdr:rowOff>44235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35362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16357</xdr:rowOff>
    </xdr:from>
    <xdr:to>
      <xdr:col>15</xdr:col>
      <xdr:colOff>101600</xdr:colOff>
      <xdr:row>96</xdr:row>
      <xdr:rowOff>117957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47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109084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6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36818</xdr:rowOff>
    </xdr:from>
    <xdr:to>
      <xdr:col>10</xdr:col>
      <xdr:colOff>165100</xdr:colOff>
      <xdr:row>96</xdr:row>
      <xdr:rowOff>138418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129545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8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13672</xdr:rowOff>
    </xdr:from>
    <xdr:to>
      <xdr:col>6</xdr:col>
      <xdr:colOff>38100</xdr:colOff>
      <xdr:row>97</xdr:row>
      <xdr:rowOff>115272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106399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111942</xdr:rowOff>
    </xdr:from>
    <xdr:to>
      <xdr:col>55</xdr:col>
      <xdr:colOff>0</xdr:colOff>
      <xdr:row>37</xdr:row>
      <xdr:rowOff>84183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284142"/>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49240</xdr:rowOff>
    </xdr:from>
    <xdr:to>
      <xdr:col>50</xdr:col>
      <xdr:colOff>114300</xdr:colOff>
      <xdr:row>36</xdr:row>
      <xdr:rowOff>111942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21440"/>
          <a:ext cx="889000" cy="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49240</xdr:rowOff>
    </xdr:from>
    <xdr:to>
      <xdr:col>45</xdr:col>
      <xdr:colOff>177800</xdr:colOff>
      <xdr:row>36</xdr:row>
      <xdr:rowOff>150150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21440"/>
          <a:ext cx="889000" cy="10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150150</xdr:rowOff>
    </xdr:from>
    <xdr:to>
      <xdr:col>41</xdr:col>
      <xdr:colOff>50800</xdr:colOff>
      <xdr:row>36</xdr:row>
      <xdr:rowOff>153743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322350"/>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33383</xdr:rowOff>
    </xdr:from>
    <xdr:to>
      <xdr:col>55</xdr:col>
      <xdr:colOff>50800</xdr:colOff>
      <xdr:row>37</xdr:row>
      <xdr:rowOff>134983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56260</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22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61142</xdr:rowOff>
    </xdr:from>
    <xdr:to>
      <xdr:col>50</xdr:col>
      <xdr:colOff>165100</xdr:colOff>
      <xdr:row>36</xdr:row>
      <xdr:rowOff>162742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7819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169890</xdr:rowOff>
    </xdr:from>
    <xdr:to>
      <xdr:col>46</xdr:col>
      <xdr:colOff>38100</xdr:colOff>
      <xdr:row>36</xdr:row>
      <xdr:rowOff>100040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7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116567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4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99350</xdr:rowOff>
    </xdr:from>
    <xdr:to>
      <xdr:col>41</xdr:col>
      <xdr:colOff>101600</xdr:colOff>
      <xdr:row>37</xdr:row>
      <xdr:rowOff>29500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46027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102943</xdr:rowOff>
    </xdr:from>
    <xdr:to>
      <xdr:col>36</xdr:col>
      <xdr:colOff>165100</xdr:colOff>
      <xdr:row>37</xdr:row>
      <xdr:rowOff>33093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7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49620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5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125968</xdr:rowOff>
    </xdr:from>
    <xdr:to>
      <xdr:col>55</xdr:col>
      <xdr:colOff>0</xdr:colOff>
      <xdr:row>55</xdr:row>
      <xdr:rowOff>168259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55718"/>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168259</xdr:rowOff>
    </xdr:from>
    <xdr:to>
      <xdr:col>50</xdr:col>
      <xdr:colOff>114300</xdr:colOff>
      <xdr:row>56</xdr:row>
      <xdr:rowOff>17807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98009"/>
          <a:ext cx="889000" cy="2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17807</xdr:rowOff>
    </xdr:from>
    <xdr:to>
      <xdr:col>45</xdr:col>
      <xdr:colOff>177800</xdr:colOff>
      <xdr:row>56</xdr:row>
      <xdr:rowOff>58417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19007"/>
          <a:ext cx="889000" cy="4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54497</xdr:rowOff>
    </xdr:from>
    <xdr:to>
      <xdr:col>41</xdr:col>
      <xdr:colOff>50800</xdr:colOff>
      <xdr:row>56</xdr:row>
      <xdr:rowOff>58417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55697"/>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75168</xdr:rowOff>
    </xdr:from>
    <xdr:to>
      <xdr:col>55</xdr:col>
      <xdr:colOff>50800</xdr:colOff>
      <xdr:row>56</xdr:row>
      <xdr:rowOff>5318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98045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117459</xdr:rowOff>
    </xdr:from>
    <xdr:to>
      <xdr:col>50</xdr:col>
      <xdr:colOff>165100</xdr:colOff>
      <xdr:row>56</xdr:row>
      <xdr:rowOff>47609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64136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2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138457</xdr:rowOff>
    </xdr:from>
    <xdr:to>
      <xdr:col>46</xdr:col>
      <xdr:colOff>38100</xdr:colOff>
      <xdr:row>56</xdr:row>
      <xdr:rowOff>68607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6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85134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4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7617</xdr:rowOff>
    </xdr:from>
    <xdr:to>
      <xdr:col>41</xdr:col>
      <xdr:colOff>101600</xdr:colOff>
      <xdr:row>56</xdr:row>
      <xdr:rowOff>109217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0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125744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3697</xdr:rowOff>
    </xdr:from>
    <xdr:to>
      <xdr:col>36</xdr:col>
      <xdr:colOff>165100</xdr:colOff>
      <xdr:row>56</xdr:row>
      <xdr:rowOff>105297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121824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31477</xdr:rowOff>
    </xdr:from>
    <xdr:to>
      <xdr:col>55</xdr:col>
      <xdr:colOff>0</xdr:colOff>
      <xdr:row>77</xdr:row>
      <xdr:rowOff>47765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33127"/>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145929</xdr:rowOff>
    </xdr:from>
    <xdr:to>
      <xdr:col>50</xdr:col>
      <xdr:colOff>114300</xdr:colOff>
      <xdr:row>77</xdr:row>
      <xdr:rowOff>47765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6129"/>
          <a:ext cx="889000" cy="7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122917</xdr:rowOff>
    </xdr:from>
    <xdr:to>
      <xdr:col>45</xdr:col>
      <xdr:colOff>177800</xdr:colOff>
      <xdr:row>76</xdr:row>
      <xdr:rowOff>145929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53117"/>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146310</xdr:rowOff>
    </xdr:from>
    <xdr:to>
      <xdr:col>41</xdr:col>
      <xdr:colOff>50800</xdr:colOff>
      <xdr:row>76</xdr:row>
      <xdr:rowOff>122917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005060"/>
          <a:ext cx="8890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152127</xdr:rowOff>
    </xdr:from>
    <xdr:to>
      <xdr:col>55</xdr:col>
      <xdr:colOff>50800</xdr:colOff>
      <xdr:row>77</xdr:row>
      <xdr:rowOff>82277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8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130554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6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168415</xdr:rowOff>
    </xdr:from>
    <xdr:to>
      <xdr:col>50</xdr:col>
      <xdr:colOff>165100</xdr:colOff>
      <xdr:row>77</xdr:row>
      <xdr:rowOff>98565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89692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9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95129</xdr:rowOff>
    </xdr:from>
    <xdr:to>
      <xdr:col>46</xdr:col>
      <xdr:colOff>38100</xdr:colOff>
      <xdr:row>77</xdr:row>
      <xdr:rowOff>25279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16406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72117</xdr:rowOff>
    </xdr:from>
    <xdr:to>
      <xdr:col>41</xdr:col>
      <xdr:colOff>101600</xdr:colOff>
      <xdr:row>77</xdr:row>
      <xdr:rowOff>2267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164844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9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95510</xdr:rowOff>
    </xdr:from>
    <xdr:to>
      <xdr:col>36</xdr:col>
      <xdr:colOff>165100</xdr:colOff>
      <xdr:row>76</xdr:row>
      <xdr:rowOff>25660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42187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90911</xdr:rowOff>
    </xdr:from>
    <xdr:to>
      <xdr:col>55</xdr:col>
      <xdr:colOff>0</xdr:colOff>
      <xdr:row>93</xdr:row>
      <xdr:rowOff>152535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864311"/>
          <a:ext cx="8382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130246</xdr:rowOff>
    </xdr:from>
    <xdr:to>
      <xdr:col>50</xdr:col>
      <xdr:colOff>114300</xdr:colOff>
      <xdr:row>93</xdr:row>
      <xdr:rowOff>152535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5560746"/>
          <a:ext cx="889000" cy="5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37190</xdr:rowOff>
    </xdr:from>
    <xdr:to>
      <xdr:col>45</xdr:col>
      <xdr:colOff>177800</xdr:colOff>
      <xdr:row>90</xdr:row>
      <xdr:rowOff>130246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5467690"/>
          <a:ext cx="889000" cy="9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37190</xdr:rowOff>
    </xdr:from>
    <xdr:to>
      <xdr:col>41</xdr:col>
      <xdr:colOff>50800</xdr:colOff>
      <xdr:row>91</xdr:row>
      <xdr:rowOff>138785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5467690"/>
          <a:ext cx="889000" cy="2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40111</xdr:rowOff>
    </xdr:from>
    <xdr:to>
      <xdr:col>55</xdr:col>
      <xdr:colOff>50800</xdr:colOff>
      <xdr:row>92</xdr:row>
      <xdr:rowOff>141711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8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62988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6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101735</xdr:rowOff>
    </xdr:from>
    <xdr:to>
      <xdr:col>50</xdr:col>
      <xdr:colOff>165100</xdr:colOff>
      <xdr:row>94</xdr:row>
      <xdr:rowOff>31885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04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48412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82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79446</xdr:rowOff>
    </xdr:from>
    <xdr:to>
      <xdr:col>46</xdr:col>
      <xdr:colOff>38100</xdr:colOff>
      <xdr:row>91</xdr:row>
      <xdr:rowOff>9596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5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26123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50795" y="1528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157840</xdr:rowOff>
    </xdr:from>
    <xdr:to>
      <xdr:col>41</xdr:col>
      <xdr:colOff>101600</xdr:colOff>
      <xdr:row>90</xdr:row>
      <xdr:rowOff>87990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4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104517</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61795" y="1519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87985</xdr:rowOff>
    </xdr:from>
    <xdr:to>
      <xdr:col>36</xdr:col>
      <xdr:colOff>165100</xdr:colOff>
      <xdr:row>92</xdr:row>
      <xdr:rowOff>18135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6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34662</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546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116764</xdr:rowOff>
    </xdr:from>
    <xdr:to>
      <xdr:col>85</xdr:col>
      <xdr:colOff>127000</xdr:colOff>
      <xdr:row>35</xdr:row>
      <xdr:rowOff>6731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5946064"/>
          <a:ext cx="8382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116764</xdr:rowOff>
    </xdr:from>
    <xdr:to>
      <xdr:col>81</xdr:col>
      <xdr:colOff>50800</xdr:colOff>
      <xdr:row>35</xdr:row>
      <xdr:rowOff>98628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946064"/>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98628</xdr:rowOff>
    </xdr:from>
    <xdr:to>
      <xdr:col>76</xdr:col>
      <xdr:colOff>114300</xdr:colOff>
      <xdr:row>36</xdr:row>
      <xdr:rowOff>30924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099378"/>
          <a:ext cx="889000" cy="10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170142</xdr:rowOff>
    </xdr:from>
    <xdr:to>
      <xdr:col>71</xdr:col>
      <xdr:colOff>177800</xdr:colOff>
      <xdr:row>36</xdr:row>
      <xdr:rowOff>30924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170892"/>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127381</xdr:rowOff>
    </xdr:from>
    <xdr:to>
      <xdr:col>85</xdr:col>
      <xdr:colOff>177800</xdr:colOff>
      <xdr:row>35</xdr:row>
      <xdr:rowOff>57531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9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150258</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65964</xdr:rowOff>
    </xdr:from>
    <xdr:to>
      <xdr:col>81</xdr:col>
      <xdr:colOff>101600</xdr:colOff>
      <xdr:row>34</xdr:row>
      <xdr:rowOff>167564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7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47828</xdr:rowOff>
    </xdr:from>
    <xdr:to>
      <xdr:col>76</xdr:col>
      <xdr:colOff>165100</xdr:colOff>
      <xdr:row>35</xdr:row>
      <xdr:rowOff>149428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165955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2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151574</xdr:rowOff>
    </xdr:from>
    <xdr:to>
      <xdr:col>72</xdr:col>
      <xdr:colOff>38100</xdr:colOff>
      <xdr:row>36</xdr:row>
      <xdr:rowOff>81724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98251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119342</xdr:rowOff>
    </xdr:from>
    <xdr:to>
      <xdr:col>67</xdr:col>
      <xdr:colOff>101600</xdr:colOff>
      <xdr:row>36</xdr:row>
      <xdr:rowOff>49492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2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66019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9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55849</xdr:rowOff>
    </xdr:from>
    <xdr:to>
      <xdr:col>85</xdr:col>
      <xdr:colOff>127000</xdr:colOff>
      <xdr:row>53</xdr:row>
      <xdr:rowOff>68308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8628349"/>
          <a:ext cx="838200" cy="52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55849</xdr:rowOff>
    </xdr:from>
    <xdr:to>
      <xdr:col>81</xdr:col>
      <xdr:colOff>50800</xdr:colOff>
      <xdr:row>52</xdr:row>
      <xdr:rowOff>139037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8628349"/>
          <a:ext cx="889000" cy="42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139037</xdr:rowOff>
    </xdr:from>
    <xdr:to>
      <xdr:col>76</xdr:col>
      <xdr:colOff>114300</xdr:colOff>
      <xdr:row>54</xdr:row>
      <xdr:rowOff>30246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054437"/>
          <a:ext cx="889000" cy="23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20302</xdr:rowOff>
    </xdr:from>
    <xdr:to>
      <xdr:col>71</xdr:col>
      <xdr:colOff>177800</xdr:colOff>
      <xdr:row>54</xdr:row>
      <xdr:rowOff>30246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107152"/>
          <a:ext cx="889000" cy="18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17508</xdr:rowOff>
    </xdr:from>
    <xdr:to>
      <xdr:col>85</xdr:col>
      <xdr:colOff>177800</xdr:colOff>
      <xdr:row>53</xdr:row>
      <xdr:rowOff>119108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1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40385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9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5049</xdr:rowOff>
    </xdr:from>
    <xdr:to>
      <xdr:col>81</xdr:col>
      <xdr:colOff>101600</xdr:colOff>
      <xdr:row>50</xdr:row>
      <xdr:rowOff>106649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5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123176</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35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88237</xdr:rowOff>
    </xdr:from>
    <xdr:to>
      <xdr:col>76</xdr:col>
      <xdr:colOff>165100</xdr:colOff>
      <xdr:row>53</xdr:row>
      <xdr:rowOff>18387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0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34914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877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150896</xdr:rowOff>
    </xdr:from>
    <xdr:to>
      <xdr:col>72</xdr:col>
      <xdr:colOff>38100</xdr:colOff>
      <xdr:row>54</xdr:row>
      <xdr:rowOff>81046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2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97573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0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140952</xdr:rowOff>
    </xdr:from>
    <xdr:to>
      <xdr:col>67</xdr:col>
      <xdr:colOff>101600</xdr:colOff>
      <xdr:row>53</xdr:row>
      <xdr:rowOff>71102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05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87629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8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42349</xdr:rowOff>
    </xdr:from>
    <xdr:to>
      <xdr:col>85</xdr:col>
      <xdr:colOff>127000</xdr:colOff>
      <xdr:row>78</xdr:row>
      <xdr:rowOff>143489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243999"/>
          <a:ext cx="838200" cy="27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88995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6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143489</xdr:rowOff>
    </xdr:from>
    <xdr:to>
      <xdr:col>81</xdr:col>
      <xdr:colOff>50800</xdr:colOff>
      <xdr:row>79</xdr:row>
      <xdr:rowOff>3079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16589"/>
          <a:ext cx="8890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148583</xdr:rowOff>
    </xdr:from>
    <xdr:to>
      <xdr:col>76</xdr:col>
      <xdr:colOff>114300</xdr:colOff>
      <xdr:row>79</xdr:row>
      <xdr:rowOff>3079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21683"/>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148583</xdr:rowOff>
    </xdr:from>
    <xdr:to>
      <xdr:col>71</xdr:col>
      <xdr:colOff>177800</xdr:colOff>
      <xdr:row>78</xdr:row>
      <xdr:rowOff>154705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21683"/>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162999</xdr:rowOff>
    </xdr:from>
    <xdr:to>
      <xdr:col>85</xdr:col>
      <xdr:colOff>177800</xdr:colOff>
      <xdr:row>77</xdr:row>
      <xdr:rowOff>93149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1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14426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0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92689</xdr:rowOff>
    </xdr:from>
    <xdr:to>
      <xdr:col>81</xdr:col>
      <xdr:colOff>101600</xdr:colOff>
      <xdr:row>79</xdr:row>
      <xdr:rowOff>22839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39366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24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123729</xdr:rowOff>
    </xdr:from>
    <xdr:to>
      <xdr:col>76</xdr:col>
      <xdr:colOff>165100</xdr:colOff>
      <xdr:row>79</xdr:row>
      <xdr:rowOff>53879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45006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8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97783</xdr:rowOff>
    </xdr:from>
    <xdr:to>
      <xdr:col>72</xdr:col>
      <xdr:colOff>38100</xdr:colOff>
      <xdr:row>79</xdr:row>
      <xdr:rowOff>27933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7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19060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56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103905</xdr:rowOff>
    </xdr:from>
    <xdr:to>
      <xdr:col>67</xdr:col>
      <xdr:colOff>101600</xdr:colOff>
      <xdr:row>79</xdr:row>
      <xdr:rowOff>34055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25182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73357</xdr:rowOff>
    </xdr:from>
    <xdr:to>
      <xdr:col>85</xdr:col>
      <xdr:colOff>127000</xdr:colOff>
      <xdr:row>92</xdr:row>
      <xdr:rowOff>122261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846757"/>
          <a:ext cx="838200" cy="4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122261</xdr:rowOff>
    </xdr:from>
    <xdr:to>
      <xdr:col>81</xdr:col>
      <xdr:colOff>50800</xdr:colOff>
      <xdr:row>92</xdr:row>
      <xdr:rowOff>129022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895661"/>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129022</xdr:rowOff>
    </xdr:from>
    <xdr:to>
      <xdr:col>76</xdr:col>
      <xdr:colOff>114300</xdr:colOff>
      <xdr:row>93</xdr:row>
      <xdr:rowOff>17529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902422"/>
          <a:ext cx="889000" cy="5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17529</xdr:rowOff>
    </xdr:from>
    <xdr:to>
      <xdr:col>71</xdr:col>
      <xdr:colOff>177800</xdr:colOff>
      <xdr:row>93</xdr:row>
      <xdr:rowOff>67985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962379"/>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22557</xdr:rowOff>
    </xdr:from>
    <xdr:to>
      <xdr:col>85</xdr:col>
      <xdr:colOff>177800</xdr:colOff>
      <xdr:row>92</xdr:row>
      <xdr:rowOff>124157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79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45434</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4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71461</xdr:rowOff>
    </xdr:from>
    <xdr:to>
      <xdr:col>81</xdr:col>
      <xdr:colOff>101600</xdr:colOff>
      <xdr:row>93</xdr:row>
      <xdr:rowOff>1611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4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18138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2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78222</xdr:rowOff>
    </xdr:from>
    <xdr:to>
      <xdr:col>76</xdr:col>
      <xdr:colOff>165100</xdr:colOff>
      <xdr:row>93</xdr:row>
      <xdr:rowOff>8372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85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24899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6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138179</xdr:rowOff>
    </xdr:from>
    <xdr:to>
      <xdr:col>72</xdr:col>
      <xdr:colOff>38100</xdr:colOff>
      <xdr:row>93</xdr:row>
      <xdr:rowOff>68329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9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84856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8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17185</xdr:rowOff>
    </xdr:from>
    <xdr:to>
      <xdr:col>67</xdr:col>
      <xdr:colOff>101600</xdr:colOff>
      <xdr:row>93</xdr:row>
      <xdr:rowOff>118785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96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135312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73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137780</xdr:rowOff>
    </xdr:from>
    <xdr:to>
      <xdr:col>116</xdr:col>
      <xdr:colOff>63500</xdr:colOff>
      <xdr:row>38</xdr:row>
      <xdr:rowOff>137871</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2880"/>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137780</xdr:rowOff>
    </xdr:from>
    <xdr:to>
      <xdr:col>111</xdr:col>
      <xdr:colOff>177800</xdr:colOff>
      <xdr:row>38</xdr:row>
      <xdr:rowOff>139105</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0434300" y="665288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138831</xdr:rowOff>
    </xdr:from>
    <xdr:to>
      <xdr:col>107</xdr:col>
      <xdr:colOff>50800</xdr:colOff>
      <xdr:row>38</xdr:row>
      <xdr:rowOff>139105</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393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138419</xdr:rowOff>
    </xdr:from>
    <xdr:to>
      <xdr:col>102</xdr:col>
      <xdr:colOff>114300</xdr:colOff>
      <xdr:row>38</xdr:row>
      <xdr:rowOff>138831</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351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87071</xdr:rowOff>
    </xdr:from>
    <xdr:to>
      <xdr:col>116</xdr:col>
      <xdr:colOff>114300</xdr:colOff>
      <xdr:row>39</xdr:row>
      <xdr:rowOff>17221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313932"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86980</xdr:rowOff>
    </xdr:from>
    <xdr:to>
      <xdr:col>112</xdr:col>
      <xdr:colOff>38100</xdr:colOff>
      <xdr:row>39</xdr:row>
      <xdr:rowOff>17130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8257</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66333" y="6694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88305</xdr:rowOff>
    </xdr:from>
    <xdr:to>
      <xdr:col>107</xdr:col>
      <xdr:colOff>101600</xdr:colOff>
      <xdr:row>39</xdr:row>
      <xdr:rowOff>18455</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9582</xdr:rowOff>
    </xdr:from>
    <xdr:ext cx="313932"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77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88031</xdr:rowOff>
    </xdr:from>
    <xdr:to>
      <xdr:col>102</xdr:col>
      <xdr:colOff>165100</xdr:colOff>
      <xdr:row>39</xdr:row>
      <xdr:rowOff>18181</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9308</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388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87619</xdr:rowOff>
    </xdr:from>
    <xdr:to>
      <xdr:col>98</xdr:col>
      <xdr:colOff>38100</xdr:colOff>
      <xdr:row>39</xdr:row>
      <xdr:rowOff>17769</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8896</xdr:rowOff>
    </xdr:from>
    <xdr:ext cx="313932"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499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総務費の住民一人当たりのコストは前年度比６，３４３円減の９１，６３８円で、ふるさとさくら基金費の</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減等</a:t>
          </a:r>
          <a:r>
            <a:rPr kumimoji="1" lang="ja-JP" altLang="en-US" sz="1100">
              <a:latin typeface="ＭＳ Ｐゴシック" panose="020B0600070205080204" pitchFamily="50" charset="-128"/>
              <a:ea typeface="ＭＳ Ｐゴシック" panose="020B0600070205080204" pitchFamily="50" charset="-128"/>
            </a:rPr>
            <a:t>により少なくなっている。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民生費の住民一人当たりのコストは前年度比２，７８８円増の２０１，１６９円で、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出産・子育て応援交付金給付事業費の減等により前年度比で減となったものの、人口が前年度比で１，３１４人減少したことで住民一人当たりのコストは増となった。</a:t>
          </a:r>
        </a:p>
        <a:p>
          <a:r>
            <a:rPr kumimoji="1" lang="ja-JP" altLang="en-US" sz="1100">
              <a:latin typeface="ＭＳ Ｐゴシック" panose="020B0600070205080204" pitchFamily="50" charset="-128"/>
              <a:ea typeface="ＭＳ Ｐゴシック" panose="020B0600070205080204" pitchFamily="50" charset="-128"/>
            </a:rPr>
            <a:t>　土木費の住民一人当たりのコストは前年度比１４，２７４円増の９３，９８８円で、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社会資本整備総合交付金事業費、冬季交通等確保事業費の増等</a:t>
          </a:r>
          <a:r>
            <a:rPr kumimoji="1" lang="ja-JP" altLang="en-US" sz="1100">
              <a:latin typeface="ＭＳ Ｐゴシック" panose="020B0600070205080204" pitchFamily="50" charset="-128"/>
              <a:ea typeface="ＭＳ Ｐゴシック" panose="020B0600070205080204" pitchFamily="50" charset="-128"/>
            </a:rPr>
            <a:t>により多くなっている。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教育費の住民一人当たりのコストは前年度比２３，０４５円減の８０，６２３円で、</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学校建設費の減等</a:t>
          </a:r>
          <a:r>
            <a:rPr kumimoji="1" lang="ja-JP" altLang="en-US" sz="1100">
              <a:latin typeface="ＭＳ Ｐゴシック" panose="020B0600070205080204" pitchFamily="50" charset="-128"/>
              <a:ea typeface="ＭＳ Ｐゴシック" panose="020B0600070205080204" pitchFamily="50" charset="-128"/>
            </a:rPr>
            <a:t>により少なくなっている。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災害復旧費の住民一人当たりのコストは前年度比１６，６９４円増の２４，４６２円で、令和６年７月に発生した豪雨災害の復旧事業費の増により多くなっている。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公債費の住民一人当たりのコストは前年度比２，９９５円増の９５，０６３円で、財政対策債、臨時財政対策債の減の一方、合併特例事業債や過疎対策事業債の増等から、総じて</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元利償還金は前年度比で増</a:t>
          </a:r>
          <a:r>
            <a:rPr kumimoji="1" lang="ja-JP" altLang="en-US" sz="1100">
              <a:latin typeface="ＭＳ Ｐゴシック" panose="020B0600070205080204" pitchFamily="50" charset="-128"/>
              <a:ea typeface="ＭＳ Ｐゴシック" panose="020B0600070205080204" pitchFamily="50" charset="-128"/>
            </a:rPr>
            <a:t>により多くなっている。</a:t>
          </a:r>
        </a:p>
        <a:p>
          <a:r>
            <a:rPr kumimoji="1" lang="ja-JP" altLang="en-US" sz="1100">
              <a:latin typeface="ＭＳ Ｐゴシック" panose="020B0600070205080204" pitchFamily="50" charset="-128"/>
              <a:ea typeface="ＭＳ Ｐゴシック" panose="020B0600070205080204" pitchFamily="50" charset="-128"/>
            </a:rPr>
            <a:t>　今後、由利本荘市公共施設等総合管理計画等の各種計画に則った公共施設の適正配置、事務事業の統合・効率化を進めるとともに、職員の定員管理に努め、経費の節減を図っていく。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latin typeface="ＭＳ ゴシック" pitchFamily="49" charset="-128"/>
              <a:ea typeface="ＭＳ ゴシック" pitchFamily="49" charset="-128"/>
            </a:rPr>
            <a:t>○財政調整基金残高</a:t>
          </a:r>
        </a:p>
        <a:p>
          <a:r>
            <a:rPr kumimoji="1" lang="ja-JP" altLang="en-US" sz="700">
              <a:latin typeface="ＭＳ ゴシック" pitchFamily="49" charset="-128"/>
              <a:ea typeface="ＭＳ ゴシック" pitchFamily="49" charset="-128"/>
            </a:rPr>
            <a:t>　基金に頼らない財政運営を基本とし、標準財政規模の１割程度と考える総額目安に現時点で達しており、平成</a:t>
          </a:r>
          <a:r>
            <a:rPr kumimoji="1" lang="en-US" altLang="ja-JP" sz="700">
              <a:latin typeface="ＭＳ ゴシック" pitchFamily="49" charset="-128"/>
              <a:ea typeface="ＭＳ ゴシック" pitchFamily="49" charset="-128"/>
            </a:rPr>
            <a:t>26</a:t>
          </a:r>
          <a:r>
            <a:rPr kumimoji="1" lang="ja-JP" altLang="en-US" sz="700">
              <a:latin typeface="ＭＳ ゴシック" pitchFamily="49" charset="-128"/>
              <a:ea typeface="ＭＳ ゴシック" pitchFamily="49" charset="-128"/>
            </a:rPr>
            <a:t>年度以降は、ほぼ同額を維持してきた。令和２年度は新型コロナウイルス感染症対策事業の実施に伴い減少したが、令和３年度には１７．５億円を積み立てしたため増加した。令和５年度は将来に備え４．４億円を積み立てしたため基金残高は増加したが、令和６年度は災害復旧事業費や除排雪等事業費等により４．０億円取り崩したため、標準財政規模比も減少した。</a:t>
          </a:r>
        </a:p>
        <a:p>
          <a:r>
            <a:rPr kumimoji="1" lang="ja-JP" altLang="en-US" sz="700">
              <a:latin typeface="ＭＳ ゴシック" pitchFamily="49" charset="-128"/>
              <a:ea typeface="ＭＳ ゴシック" pitchFamily="49" charset="-128"/>
            </a:rPr>
            <a:t>○実質収支額</a:t>
          </a:r>
        </a:p>
        <a:p>
          <a:r>
            <a:rPr kumimoji="1" lang="ja-JP" altLang="en-US" sz="700">
              <a:latin typeface="ＭＳ ゴシック" pitchFamily="49" charset="-128"/>
              <a:ea typeface="ＭＳ ゴシック" pitchFamily="49" charset="-128"/>
            </a:rPr>
            <a:t>　歳入では地方交付税や都道府県支出金の増により増加し、歳出では学校建設事業費（新山小学校）の減により減少した。</a:t>
          </a:r>
          <a:endParaRPr kumimoji="1" lang="en-US" altLang="ja-JP" sz="700">
            <a:latin typeface="ＭＳ ゴシック" pitchFamily="49" charset="-128"/>
            <a:ea typeface="ＭＳ ゴシック" pitchFamily="49" charset="-128"/>
          </a:endParaRPr>
        </a:p>
        <a:p>
          <a:r>
            <a:rPr kumimoji="1" lang="ja-JP" altLang="en-US" sz="700">
              <a:latin typeface="ＭＳ ゴシック" pitchFamily="49" charset="-128"/>
              <a:ea typeface="ＭＳ ゴシック" pitchFamily="49" charset="-128"/>
            </a:rPr>
            <a:t>　また、令和６年７月豪雨災害により復旧事業費の翌年度への繰越額が増となったことが影響し、総額として実質収支額は増加し、標準財政規模比も増加した。</a:t>
          </a:r>
        </a:p>
        <a:p>
          <a:r>
            <a:rPr kumimoji="1" lang="ja-JP" altLang="en-US" sz="700">
              <a:latin typeface="ＭＳ ゴシック" pitchFamily="49" charset="-128"/>
              <a:ea typeface="ＭＳ ゴシック" pitchFamily="49" charset="-128"/>
            </a:rPr>
            <a:t>○実質単年度収支</a:t>
          </a:r>
        </a:p>
        <a:p>
          <a:r>
            <a:rPr kumimoji="1" lang="ja-JP" altLang="en-US" sz="700">
              <a:latin typeface="ＭＳ ゴシック" pitchFamily="49" charset="-128"/>
              <a:ea typeface="ＭＳ ゴシック" pitchFamily="49" charset="-128"/>
            </a:rPr>
            <a:t>　令和６年度は財政調整基金取り崩し額の増加により減少し、標準財政規模比も減少した。</a:t>
          </a:r>
        </a:p>
        <a:p>
          <a:r>
            <a:rPr kumimoji="1" lang="ja-JP" altLang="en-US" sz="700">
              <a:latin typeface="ＭＳ ゴシック" pitchFamily="49" charset="-128"/>
              <a:ea typeface="ＭＳ ゴシック" pitchFamily="49" charset="-128"/>
            </a:rPr>
            <a:t>○今後の対応</a:t>
          </a:r>
        </a:p>
        <a:p>
          <a:r>
            <a:rPr kumimoji="1" lang="ja-JP" altLang="en-US" sz="700">
              <a:latin typeface="ＭＳ ゴシック" pitchFamily="49" charset="-128"/>
              <a:ea typeface="ＭＳ ゴシック" pitchFamily="49" charset="-128"/>
            </a:rPr>
            <a:t>　人口減少により、税収や普通交付税の増加を見込むことが難しいことから、今後も歳出の抑制による、一層の財政健全化を図る。財政調整基金は、標準財政規模比の１割を目処に積み立てを行っていく。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秋田県由利本荘市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○現状</a:t>
          </a:r>
        </a:p>
        <a:p>
          <a:r>
            <a:rPr kumimoji="1" lang="ja-JP" altLang="en-US" sz="1200">
              <a:latin typeface="ＭＳ ゴシック" pitchFamily="49" charset="-128"/>
              <a:ea typeface="ＭＳ ゴシック" pitchFamily="49" charset="-128"/>
            </a:rPr>
            <a:t>　一般会計及びすべての特別会計において、黒字となっている。</a:t>
          </a:r>
        </a:p>
        <a:p>
          <a:r>
            <a:rPr kumimoji="1" lang="ja-JP" altLang="en-US" sz="1200">
              <a:latin typeface="ＭＳ ゴシック" pitchFamily="49" charset="-128"/>
              <a:ea typeface="ＭＳ ゴシック" pitchFamily="49" charset="-128"/>
            </a:rPr>
            <a:t>　一般会計では、前年度から実質収支額が増加したことにより、黒字割合も増加している。</a:t>
          </a:r>
        </a:p>
        <a:p>
          <a:r>
            <a:rPr kumimoji="1" lang="ja-JP" altLang="en-US" sz="1200">
              <a:latin typeface="ＭＳ ゴシック" pitchFamily="49" charset="-128"/>
              <a:ea typeface="ＭＳ ゴシック" pitchFamily="49" charset="-128"/>
            </a:rPr>
            <a:t>　下水道事業会計では、企業債利息の縮減により、黒字割合も増加している。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普通交付税の減少が見込まれることから、</a:t>
          </a:r>
          <a:r>
            <a:rPr kumimoji="1" lang="ja-JP" altLang="en-US" sz="1200">
              <a:latin typeface="ＭＳ ゴシック" pitchFamily="49" charset="-128"/>
              <a:ea typeface="ＭＳ ゴシック" pitchFamily="49" charset="-128"/>
            </a:rPr>
            <a:t>歳出の抑制による一層の財政健全化を図る。また、公共施設や水道、下水道施設等の老朽化に伴う更新事業の増加を踏まえると、更新費用と経営状況を的確に把握し、由利本荘市公共施設等総合管理計画に沿った施設の統廃合や更新を行う必要がある。引き続き、各会計で適正な財政運営、企業経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53471988</v>
      </c>
      <c r="BO4" s="358"/>
      <c r="BP4" s="358"/>
      <c r="BQ4" s="358"/>
      <c r="BR4" s="358"/>
      <c r="BS4" s="358"/>
      <c r="BT4" s="358"/>
      <c r="BU4" s="359"/>
      <c r="BV4" s="357">
        <v>52935164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v>
      </c>
      <c r="CU4" s="364"/>
      <c r="CV4" s="364"/>
      <c r="CW4" s="364"/>
      <c r="CX4" s="364"/>
      <c r="CY4" s="364"/>
      <c r="CZ4" s="364"/>
      <c r="DA4" s="365"/>
      <c r="DB4" s="363">
        <v>3.5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51602912</v>
      </c>
      <c r="BO5" s="395"/>
      <c r="BP5" s="395"/>
      <c r="BQ5" s="395"/>
      <c r="BR5" s="395"/>
      <c r="BS5" s="395"/>
      <c r="BT5" s="395"/>
      <c r="BU5" s="396"/>
      <c r="BV5" s="394">
        <v>51663752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93.7</v>
      </c>
      <c r="CU5" s="392"/>
      <c r="CV5" s="392"/>
      <c r="CW5" s="392"/>
      <c r="CX5" s="392"/>
      <c r="CY5" s="392"/>
      <c r="CZ5" s="392"/>
      <c r="DA5" s="393"/>
      <c r="DB5" s="391">
        <v>92.5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1869076</v>
      </c>
      <c r="BO6" s="395"/>
      <c r="BP6" s="395"/>
      <c r="BQ6" s="395"/>
      <c r="BR6" s="395"/>
      <c r="BS6" s="395"/>
      <c r="BT6" s="395"/>
      <c r="BU6" s="396"/>
      <c r="BV6" s="394">
        <v>1271412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93.9</v>
      </c>
      <c r="CU6" s="432"/>
      <c r="CV6" s="432"/>
      <c r="CW6" s="432"/>
      <c r="CX6" s="432"/>
      <c r="CY6" s="432"/>
      <c r="CZ6" s="432"/>
      <c r="DA6" s="433"/>
      <c r="DB6" s="431">
        <v>93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575190</v>
      </c>
      <c r="BO7" s="395"/>
      <c r="BP7" s="395"/>
      <c r="BQ7" s="395"/>
      <c r="BR7" s="395"/>
      <c r="BS7" s="395"/>
      <c r="BT7" s="395"/>
      <c r="BU7" s="396"/>
      <c r="BV7" s="394">
        <v>283533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29007270</v>
      </c>
      <c r="CU7" s="395"/>
      <c r="CV7" s="395"/>
      <c r="CW7" s="395"/>
      <c r="CX7" s="395"/>
      <c r="CY7" s="395"/>
      <c r="CZ7" s="395"/>
      <c r="DA7" s="396"/>
      <c r="DB7" s="394">
        <v>28401048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1293886</v>
      </c>
      <c r="BO8" s="395"/>
      <c r="BP8" s="395"/>
      <c r="BQ8" s="395"/>
      <c r="BR8" s="395"/>
      <c r="BS8" s="395"/>
      <c r="BT8" s="395"/>
      <c r="BU8" s="396"/>
      <c r="BV8" s="394">
        <v>987879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0.35</v>
      </c>
      <c r="CU8" s="435"/>
      <c r="CV8" s="435"/>
      <c r="CW8" s="435"/>
      <c r="CX8" s="435"/>
      <c r="CY8" s="435"/>
      <c r="CZ8" s="435"/>
      <c r="DA8" s="436"/>
      <c r="DB8" s="434">
        <v>0.34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74707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306007</v>
      </c>
      <c r="BO9" s="395"/>
      <c r="BP9" s="395"/>
      <c r="BQ9" s="395"/>
      <c r="BR9" s="395"/>
      <c r="BS9" s="395"/>
      <c r="BT9" s="395"/>
      <c r="BU9" s="396"/>
      <c r="BV9" s="394">
        <v>-54235</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18.5</v>
      </c>
      <c r="CU9" s="392"/>
      <c r="CV9" s="392"/>
      <c r="CW9" s="392"/>
      <c r="CX9" s="392"/>
      <c r="CY9" s="392"/>
      <c r="CZ9" s="392"/>
      <c r="DA9" s="393"/>
      <c r="DB9" s="391">
        <v>19.399999999999999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79927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484085</v>
      </c>
      <c r="BO10" s="395"/>
      <c r="BP10" s="395"/>
      <c r="BQ10" s="395"/>
      <c r="BR10" s="395"/>
      <c r="BS10" s="395"/>
      <c r="BT10" s="395"/>
      <c r="BU10" s="396"/>
      <c r="BV10" s="394">
        <v>498259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500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70409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881911</v>
      </c>
      <c r="BO12" s="395"/>
      <c r="BP12" s="395"/>
      <c r="BQ12" s="395"/>
      <c r="BR12" s="395"/>
      <c r="BS12" s="395"/>
      <c r="BT12" s="395"/>
      <c r="BU12" s="396"/>
      <c r="BV12" s="394">
        <v>56880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70069</v>
      </c>
      <c r="S13" s="479"/>
      <c r="T13" s="479"/>
      <c r="U13" s="479"/>
      <c r="V13" s="480"/>
      <c r="W13" s="410" t="s">
        <v>131</v>
      </c>
      <c r="X13" s="411"/>
      <c r="Y13" s="411"/>
      <c r="Z13" s="411"/>
      <c r="AA13" s="411"/>
      <c r="AB13" s="401"/>
      <c r="AC13" s="445">
        <v>3788</v>
      </c>
      <c r="AD13" s="446"/>
      <c r="AE13" s="446"/>
      <c r="AF13" s="446"/>
      <c r="AG13" s="488"/>
      <c r="AH13" s="445">
        <v>4328</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-91319</v>
      </c>
      <c r="BO13" s="395"/>
      <c r="BP13" s="395"/>
      <c r="BQ13" s="395"/>
      <c r="BR13" s="395"/>
      <c r="BS13" s="395"/>
      <c r="BT13" s="395"/>
      <c r="BU13" s="396"/>
      <c r="BV13" s="394">
        <v>387144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12.2</v>
      </c>
      <c r="CU13" s="392"/>
      <c r="CV13" s="392"/>
      <c r="CW13" s="392"/>
      <c r="CX13" s="392"/>
      <c r="CY13" s="392"/>
      <c r="CZ13" s="392"/>
      <c r="DA13" s="393"/>
      <c r="DB13" s="391">
        <v>12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71723</v>
      </c>
      <c r="S14" s="479"/>
      <c r="T14" s="479"/>
      <c r="U14" s="479"/>
      <c r="V14" s="480"/>
      <c r="W14" s="384"/>
      <c r="X14" s="385"/>
      <c r="Y14" s="385"/>
      <c r="Z14" s="385"/>
      <c r="AA14" s="385"/>
      <c r="AB14" s="374"/>
      <c r="AC14" s="481">
        <v>10.199999999999999</v>
      </c>
      <c r="AD14" s="482"/>
      <c r="AE14" s="482"/>
      <c r="AF14" s="482"/>
      <c r="AG14" s="483"/>
      <c r="AH14" s="481">
        <v>11.2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103</v>
      </c>
      <c r="CU14" s="493"/>
      <c r="CV14" s="493"/>
      <c r="CW14" s="493"/>
      <c r="CX14" s="493"/>
      <c r="CY14" s="493"/>
      <c r="CZ14" s="493"/>
      <c r="DA14" s="494"/>
      <c r="DB14" s="492">
        <v>105.3</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71392</v>
      </c>
      <c r="S15" s="479"/>
      <c r="T15" s="479"/>
      <c r="U15" s="479"/>
      <c r="V15" s="480"/>
      <c r="W15" s="410" t="s">
        <v>137</v>
      </c>
      <c r="X15" s="411"/>
      <c r="Y15" s="411"/>
      <c r="Z15" s="411"/>
      <c r="AA15" s="411"/>
      <c r="AB15" s="401"/>
      <c r="AC15" s="445">
        <v>11786</v>
      </c>
      <c r="AD15" s="446"/>
      <c r="AE15" s="446"/>
      <c r="AF15" s="446"/>
      <c r="AG15" s="488"/>
      <c r="AH15" s="445">
        <v>11879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9412602</v>
      </c>
      <c r="BO15" s="358"/>
      <c r="BP15" s="358"/>
      <c r="BQ15" s="358"/>
      <c r="BR15" s="358"/>
      <c r="BS15" s="358"/>
      <c r="BT15" s="358"/>
      <c r="BU15" s="359"/>
      <c r="BV15" s="357">
        <v>9156314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31.8</v>
      </c>
      <c r="AD16" s="482"/>
      <c r="AE16" s="482"/>
      <c r="AF16" s="482"/>
      <c r="AG16" s="483"/>
      <c r="AH16" s="481">
        <v>30.9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26634409</v>
      </c>
      <c r="BO16" s="395"/>
      <c r="BP16" s="395"/>
      <c r="BQ16" s="395"/>
      <c r="BR16" s="395"/>
      <c r="BS16" s="395"/>
      <c r="BT16" s="395"/>
      <c r="BU16" s="396"/>
      <c r="BV16" s="394">
        <v>26024628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21546</v>
      </c>
      <c r="AD17" s="446"/>
      <c r="AE17" s="446"/>
      <c r="AF17" s="446"/>
      <c r="AG17" s="488"/>
      <c r="AH17" s="445">
        <v>22288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11715738</v>
      </c>
      <c r="BO17" s="395"/>
      <c r="BP17" s="395"/>
      <c r="BQ17" s="395"/>
      <c r="BR17" s="395"/>
      <c r="BS17" s="395"/>
      <c r="BT17" s="395"/>
      <c r="BU17" s="396"/>
      <c r="BV17" s="394">
        <v>11386488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1209.5899999999999</v>
      </c>
      <c r="M18" s="518"/>
      <c r="N18" s="518"/>
      <c r="O18" s="518"/>
      <c r="P18" s="518"/>
      <c r="Q18" s="518"/>
      <c r="R18" s="519"/>
      <c r="S18" s="519"/>
      <c r="T18" s="519"/>
      <c r="U18" s="519"/>
      <c r="V18" s="520"/>
      <c r="W18" s="412"/>
      <c r="X18" s="413"/>
      <c r="Y18" s="413"/>
      <c r="Z18" s="413"/>
      <c r="AA18" s="413"/>
      <c r="AB18" s="404"/>
      <c r="AC18" s="521">
        <v>58</v>
      </c>
      <c r="AD18" s="522"/>
      <c r="AE18" s="522"/>
      <c r="AF18" s="522"/>
      <c r="AG18" s="523"/>
      <c r="AH18" s="521">
        <v>57.9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27337546</v>
      </c>
      <c r="BO18" s="395"/>
      <c r="BP18" s="395"/>
      <c r="BQ18" s="395"/>
      <c r="BR18" s="395"/>
      <c r="BS18" s="395"/>
      <c r="BT18" s="395"/>
      <c r="BU18" s="396"/>
      <c r="BV18" s="394">
        <v>26397940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35589696</v>
      </c>
      <c r="BO19" s="395"/>
      <c r="BP19" s="395"/>
      <c r="BQ19" s="395"/>
      <c r="BR19" s="395"/>
      <c r="BS19" s="395"/>
      <c r="BT19" s="395"/>
      <c r="BU19" s="396"/>
      <c r="BV19" s="394">
        <v>33506201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28362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61958487</v>
      </c>
      <c r="BO22" s="358"/>
      <c r="BP22" s="358"/>
      <c r="BQ22" s="358"/>
      <c r="BR22" s="358"/>
      <c r="BS22" s="358"/>
      <c r="BT22" s="358"/>
      <c r="BU22" s="359"/>
      <c r="BV22" s="357">
        <v>64313955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48971563</v>
      </c>
      <c r="BO23" s="395"/>
      <c r="BP23" s="395"/>
      <c r="BQ23" s="395"/>
      <c r="BR23" s="395"/>
      <c r="BS23" s="395"/>
      <c r="BT23" s="395"/>
      <c r="BU23" s="396"/>
      <c r="BV23" s="394">
        <v>50512345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841</v>
      </c>
      <c r="AI24" s="446"/>
      <c r="AJ24" s="446"/>
      <c r="AK24" s="446"/>
      <c r="AL24" s="488"/>
      <c r="AM24" s="445">
        <v>2585234</v>
      </c>
      <c r="AN24" s="446"/>
      <c r="AO24" s="446"/>
      <c r="AP24" s="446"/>
      <c r="AQ24" s="446"/>
      <c r="AR24" s="488"/>
      <c r="AS24" s="445">
        <v>3074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48535304</v>
      </c>
      <c r="BO24" s="395"/>
      <c r="BP24" s="395"/>
      <c r="BQ24" s="395"/>
      <c r="BR24" s="395"/>
      <c r="BS24" s="395"/>
      <c r="BT24" s="395"/>
      <c r="BU24" s="396"/>
      <c r="BV24" s="394">
        <v>49486444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7100</v>
      </c>
      <c r="R25" s="446"/>
      <c r="S25" s="446"/>
      <c r="T25" s="446"/>
      <c r="U25" s="446"/>
      <c r="V25" s="488"/>
      <c r="W25" s="540"/>
      <c r="X25" s="541"/>
      <c r="Y25" s="542"/>
      <c r="Z25" s="444" t="s">
        <v>165</v>
      </c>
      <c r="AA25" s="424"/>
      <c r="AB25" s="424"/>
      <c r="AC25" s="424"/>
      <c r="AD25" s="424"/>
      <c r="AE25" s="424"/>
      <c r="AF25" s="424"/>
      <c r="AG25" s="425"/>
      <c r="AH25" s="445">
        <v>184</v>
      </c>
      <c r="AI25" s="446"/>
      <c r="AJ25" s="446"/>
      <c r="AK25" s="446"/>
      <c r="AL25" s="488"/>
      <c r="AM25" s="445">
        <v>544272</v>
      </c>
      <c r="AN25" s="446"/>
      <c r="AO25" s="446"/>
      <c r="AP25" s="446"/>
      <c r="AQ25" s="446"/>
      <c r="AR25" s="488"/>
      <c r="AS25" s="445">
        <v>2958</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2895861</v>
      </c>
      <c r="BO25" s="358"/>
      <c r="BP25" s="358"/>
      <c r="BQ25" s="358"/>
      <c r="BR25" s="358"/>
      <c r="BS25" s="358"/>
      <c r="BT25" s="358"/>
      <c r="BU25" s="359"/>
      <c r="BV25" s="357">
        <v>3529911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6300</v>
      </c>
      <c r="R26" s="446"/>
      <c r="S26" s="446"/>
      <c r="T26" s="446"/>
      <c r="U26" s="446"/>
      <c r="V26" s="488"/>
      <c r="W26" s="540"/>
      <c r="X26" s="541"/>
      <c r="Y26" s="542"/>
      <c r="Z26" s="444" t="s">
        <v>168</v>
      </c>
      <c r="AA26" s="546"/>
      <c r="AB26" s="546"/>
      <c r="AC26" s="546"/>
      <c r="AD26" s="546"/>
      <c r="AE26" s="546"/>
      <c r="AF26" s="546"/>
      <c r="AG26" s="547"/>
      <c r="AH26" s="445">
        <v>48</v>
      </c>
      <c r="AI26" s="446"/>
      <c r="AJ26" s="446"/>
      <c r="AK26" s="446"/>
      <c r="AL26" s="488"/>
      <c r="AM26" s="445">
        <v>141648</v>
      </c>
      <c r="AN26" s="446"/>
      <c r="AO26" s="446"/>
      <c r="AP26" s="446"/>
      <c r="AQ26" s="446"/>
      <c r="AR26" s="488"/>
      <c r="AS26" s="445">
        <v>2951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4780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28388</v>
      </c>
      <c r="AN27" s="446"/>
      <c r="AO27" s="446"/>
      <c r="AP27" s="446"/>
      <c r="AQ27" s="446"/>
      <c r="AR27" s="488"/>
      <c r="AS27" s="445">
        <v>4055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4220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4039652</v>
      </c>
      <c r="BO28" s="358"/>
      <c r="BP28" s="358"/>
      <c r="BQ28" s="358"/>
      <c r="BR28" s="358"/>
      <c r="BS28" s="358"/>
      <c r="BT28" s="358"/>
      <c r="BU28" s="359"/>
      <c r="BV28" s="357">
        <v>4437478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22</v>
      </c>
      <c r="M29" s="446"/>
      <c r="N29" s="446"/>
      <c r="O29" s="446"/>
      <c r="P29" s="488"/>
      <c r="Q29" s="445">
        <v>4020</v>
      </c>
      <c r="R29" s="446"/>
      <c r="S29" s="446"/>
      <c r="T29" s="446"/>
      <c r="U29" s="446"/>
      <c r="V29" s="488"/>
      <c r="W29" s="543"/>
      <c r="X29" s="544"/>
      <c r="Y29" s="545"/>
      <c r="Z29" s="444" t="s">
        <v>177</v>
      </c>
      <c r="AA29" s="424"/>
      <c r="AB29" s="424"/>
      <c r="AC29" s="424"/>
      <c r="AD29" s="424"/>
      <c r="AE29" s="424"/>
      <c r="AF29" s="424"/>
      <c r="AG29" s="425"/>
      <c r="AH29" s="445">
        <v>848</v>
      </c>
      <c r="AI29" s="446"/>
      <c r="AJ29" s="446"/>
      <c r="AK29" s="446"/>
      <c r="AL29" s="488"/>
      <c r="AM29" s="445">
        <v>2613622</v>
      </c>
      <c r="AN29" s="446"/>
      <c r="AO29" s="446"/>
      <c r="AP29" s="446"/>
      <c r="AQ29" s="446"/>
      <c r="AR29" s="488"/>
      <c r="AS29" s="445">
        <v>3082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672439</v>
      </c>
      <c r="BO29" s="395"/>
      <c r="BP29" s="395"/>
      <c r="BQ29" s="395"/>
      <c r="BR29" s="395"/>
      <c r="BS29" s="395"/>
      <c r="BT29" s="395"/>
      <c r="BU29" s="396"/>
      <c r="BV29" s="394">
        <v>516568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7839920</v>
      </c>
      <c r="BO30" s="514"/>
      <c r="BP30" s="514"/>
      <c r="BQ30" s="514"/>
      <c r="BR30" s="514"/>
      <c r="BS30" s="514"/>
      <c r="BT30" s="514"/>
      <c r="BU30" s="515"/>
      <c r="BV30" s="513">
        <v>8710852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IF('各会計、関係団体の財政状況及び健全化判断比率'!B34="","",'各会計、関係団体の財政状況及び健全化判断比率'!B34)</f>
        <v>スキー場運営特別会計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本荘由利広域市町村圏組合（一般会計）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鳥海高原ユースパーク</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診療所運営特別会計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IF('各会計、関係団体の財政状況及び健全化判断比率'!B32="","",'各会計、関係団体の財政状況及び健全化判断比率'!B32)</f>
        <v>ガス事業会計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本荘由利広域市町村圏組合（介護保険特別会計）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にしめ物産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f>IF(E36="","",C35+1)</f>
        <v>3</v>
      </c>
      <c r="D36" s="584"/>
      <c r="E36" s="585" t="str">
        <f>IF('各会計、関係団体の財政状況及び健全化判断比率'!B9="","",'各会計、関係団体の財政状況及び健全化判断比率'!B9)</f>
        <v>情報センター特別会計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介護サービス事業特別会計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本荘由利広域市町村圏組合（特別養護老人ホーム特別会計）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フォレスタ鳥海</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f>IF(E37="","",C36+1)</f>
        <v>4</v>
      </c>
      <c r="D37" s="584"/>
      <c r="E37" s="585" t="str">
        <f>IF('各会計、関係団体の財政状況及び健全化判断比率'!B10="","",'各会計、関係団体の財政状況及び健全化判断比率'!B10)</f>
        <v>奨学資金特別会計</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秋田県市町村総合事務組合（一般会計）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ほっといん鳥海</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16</v>
      </c>
      <c r="BX38" s="584"/>
      <c r="BY38" s="585" t="str">
        <f>IF('各会計、関係団体の財政状況及び健全化判断比率'!B72="","",'各会計、関係団体の財政状況及び健全化判断比率'!B72)</f>
        <v>秋田県市町村総合事務組合（交通災害共済事業等特別会計）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黄桜の里</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17</v>
      </c>
      <c r="BX39" s="584"/>
      <c r="BY39" s="585" t="str">
        <f>IF('各会計、関係団体の財政状況及び健全化判断比率'!B73="","",'各会計、関係団体の財政状況及び健全化判断比率'!B73)</f>
        <v>秋田県市町村会館管理組合（一般会計）</v>
      </c>
      <c r="BZ39" s="585"/>
      <c r="CA39" s="585"/>
      <c r="CB39" s="585"/>
      <c r="CC39" s="585"/>
      <c r="CD39" s="585"/>
      <c r="CE39" s="585"/>
      <c r="CF39" s="585"/>
      <c r="CG39" s="585"/>
      <c r="CH39" s="585"/>
      <c r="CI39" s="585"/>
      <c r="CJ39" s="585"/>
      <c r="CK39" s="585"/>
      <c r="CL39" s="585"/>
      <c r="CM39" s="585"/>
      <c r="CN39" s="163"/>
      <c r="CO39" s="584">
        <f t="shared" si="3"/>
        <v>25</v>
      </c>
      <c r="CP39" s="584"/>
      <c r="CQ39" s="585" t="str">
        <f>IF('各会計、関係団体の財政状況及び健全化判断比率'!BS12="","",'各会計、関係団体の財政状況及び健全化判断比率'!BS12)</f>
        <v>大内町交流センター</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18</v>
      </c>
      <c r="BX40" s="584"/>
      <c r="BY40" s="585" t="str">
        <f>IF('各会計、関係団体の財政状況及び健全化判断比率'!B74="","",'各会計、関係団体の財政状況及び健全化判断比率'!B74)</f>
        <v>秋田県後期高齢者医療広域連合（一般会計）</v>
      </c>
      <c r="BZ40" s="585"/>
      <c r="CA40" s="585"/>
      <c r="CB40" s="585"/>
      <c r="CC40" s="585"/>
      <c r="CD40" s="585"/>
      <c r="CE40" s="585"/>
      <c r="CF40" s="585"/>
      <c r="CG40" s="585"/>
      <c r="CH40" s="585"/>
      <c r="CI40" s="585"/>
      <c r="CJ40" s="585"/>
      <c r="CK40" s="585"/>
      <c r="CL40" s="585"/>
      <c r="CM40" s="585"/>
      <c r="CN40" s="163"/>
      <c r="CO40" s="584">
        <f t="shared" si="3"/>
        <v>26</v>
      </c>
      <c r="CP40" s="584"/>
      <c r="CQ40" s="585" t="str">
        <f>IF('各会計、関係団体の財政状況及び健全化判断比率'!BS13="","",'各会計、関係団体の財政状況及び健全化判断比率'!BS13)</f>
        <v>由利高原鉄道</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19</v>
      </c>
      <c r="BX41" s="584"/>
      <c r="BY41" s="585" t="str">
        <f>IF('各会計、関係団体の財政状況及び健全化判断比率'!B75="","",'各会計、関係団体の財政状況及び健全化判断比率'!B75)</f>
        <v>秋田県後期高齢者医療広域連合（後期高齢者医療特別会計）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VSC/1AnZ9S1lc4OTljmFUlL0JQEu6dcXgzKjFuC4nKwBGzNSYGNR+UXMZpfZ6Rnb/Q5jf7qUtvRl8figHmTAHg==" saltValue="z61mTDPk/fq/FVv1U8zg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537</v>
      </c>
      <c r="D34" s="1136"/>
      <c r="E34" s="1137"/>
      <c r="F34" s="32">
        <v>7.48</v>
      </c>
      <c r="G34" s="33">
        <v>7.46</v>
      </c>
      <c r="H34" s="33">
        <v>8.1999999999999993</v>
      </c>
      <c r="I34" s="33">
        <v>8.57</v>
      </c>
      <c r="J34" s="34">
        <v>8.0299999999999994</v>
      </c>
      <c r="K34" s="22"/>
      <c r="L34" s="22"/>
      <c r="M34" s="22"/>
      <c r="N34" s="22"/>
      <c r="O34" s="22"/>
      <c r="P34" s="22"/>
    </row>
    <row r="35" spans="1:16" ht="39" customHeight="1" x14ac:dyDescent="0.15">
      <c r="A35" s="22"/>
      <c r="B35" s="35"/>
      <c r="C35" s="1132" t="s">
        <v>538</v>
      </c>
      <c r="D35" s="1132"/>
      <c r="E35" s="1133"/>
      <c r="F35" s="36">
        <v>1.28</v>
      </c>
      <c r="G35" s="37">
        <v>2.6</v>
      </c>
      <c r="H35" s="37">
        <v>4.21</v>
      </c>
      <c r="I35" s="37">
        <v>5.75</v>
      </c>
      <c r="J35" s="38">
        <v>6.96</v>
      </c>
      <c r="K35" s="22"/>
      <c r="L35" s="22"/>
      <c r="M35" s="22"/>
      <c r="N35" s="22"/>
      <c r="O35" s="22"/>
      <c r="P35" s="22"/>
    </row>
    <row r="36" spans="1:16" ht="39" customHeight="1" x14ac:dyDescent="0.15">
      <c r="A36" s="22"/>
      <c r="B36" s="35"/>
      <c r="C36" s="1132" t="s">
        <v>539</v>
      </c>
      <c r="D36" s="1132"/>
      <c r="E36" s="1133"/>
      <c r="F36" s="36">
        <v>5.79</v>
      </c>
      <c r="G36" s="37">
        <v>0.9</v>
      </c>
      <c r="H36" s="37">
        <v>3.51</v>
      </c>
      <c r="I36" s="37">
        <v>3.39</v>
      </c>
      <c r="J36" s="38">
        <v>4.3499999999999996</v>
      </c>
      <c r="K36" s="22"/>
      <c r="L36" s="22"/>
      <c r="M36" s="22"/>
      <c r="N36" s="22"/>
      <c r="O36" s="22"/>
      <c r="P36" s="22"/>
    </row>
    <row r="37" spans="1:16" ht="39" customHeight="1" x14ac:dyDescent="0.15">
      <c r="A37" s="22"/>
      <c r="B37" s="35"/>
      <c r="C37" s="1132" t="s">
        <v>540</v>
      </c>
      <c r="D37" s="1132"/>
      <c r="E37" s="1133"/>
      <c r="F37" s="36">
        <v>0.35</v>
      </c>
      <c r="G37" s="37">
        <v>0.38</v>
      </c>
      <c r="H37" s="37">
        <v>0.32</v>
      </c>
      <c r="I37" s="37">
        <v>0.19</v>
      </c>
      <c r="J37" s="38">
        <v>0.59</v>
      </c>
      <c r="K37" s="22"/>
      <c r="L37" s="22"/>
      <c r="M37" s="22"/>
      <c r="N37" s="22"/>
      <c r="O37" s="22"/>
      <c r="P37" s="22"/>
    </row>
    <row r="38" spans="1:16" ht="39" customHeight="1" x14ac:dyDescent="0.15">
      <c r="A38" s="22"/>
      <c r="B38" s="35"/>
      <c r="C38" s="1132" t="s">
        <v>541</v>
      </c>
      <c r="D38" s="1132"/>
      <c r="E38" s="1133"/>
      <c r="F38" s="36">
        <v>0.28999999999999998</v>
      </c>
      <c r="G38" s="37">
        <v>0.12</v>
      </c>
      <c r="H38" s="37">
        <v>0.24</v>
      </c>
      <c r="I38" s="37">
        <v>0.22</v>
      </c>
      <c r="J38" s="38">
        <v>0.41</v>
      </c>
      <c r="K38" s="22"/>
      <c r="L38" s="22"/>
      <c r="M38" s="22"/>
      <c r="N38" s="22"/>
      <c r="O38" s="22"/>
      <c r="P38" s="22"/>
    </row>
    <row r="39" spans="1:16" ht="39" customHeight="1" x14ac:dyDescent="0.15">
      <c r="A39" s="22"/>
      <c r="B39" s="35"/>
      <c r="C39" s="1132" t="s">
        <v>542</v>
      </c>
      <c r="D39" s="1132"/>
      <c r="E39" s="1133"/>
      <c r="F39" s="36">
        <v>0.14000000000000001</v>
      </c>
      <c r="G39" s="37">
        <v>0.08</v>
      </c>
      <c r="H39" s="37">
        <v>0.09</v>
      </c>
      <c r="I39" s="37">
        <v>0.04</v>
      </c>
      <c r="J39" s="38">
        <v>0.06</v>
      </c>
      <c r="K39" s="22"/>
      <c r="L39" s="22"/>
      <c r="M39" s="22"/>
      <c r="N39" s="22"/>
      <c r="O39" s="22"/>
      <c r="P39" s="22"/>
    </row>
    <row r="40" spans="1:16" ht="39" customHeight="1" x14ac:dyDescent="0.15">
      <c r="A40" s="22"/>
      <c r="B40" s="35"/>
      <c r="C40" s="1132" t="s">
        <v>543</v>
      </c>
      <c r="D40" s="1132"/>
      <c r="E40" s="1133"/>
      <c r="F40" s="36">
        <v>0.05</v>
      </c>
      <c r="G40" s="37">
        <v>0.04</v>
      </c>
      <c r="H40" s="37">
        <v>0.04</v>
      </c>
      <c r="I40" s="37">
        <v>0.02</v>
      </c>
      <c r="J40" s="38">
        <v>0.02</v>
      </c>
      <c r="K40" s="22"/>
      <c r="L40" s="22"/>
      <c r="M40" s="22"/>
      <c r="N40" s="22"/>
      <c r="O40" s="22"/>
      <c r="P40" s="22"/>
    </row>
    <row r="41" spans="1:16" ht="39" customHeight="1" x14ac:dyDescent="0.15">
      <c r="A41" s="22"/>
      <c r="B41" s="35"/>
      <c r="C41" s="1132" t="s">
        <v>544</v>
      </c>
      <c r="D41" s="1132"/>
      <c r="E41" s="1133"/>
      <c r="F41" s="36">
        <v>0.01</v>
      </c>
      <c r="G41" s="37">
        <v>0.03</v>
      </c>
      <c r="H41" s="37">
        <v>0.02</v>
      </c>
      <c r="I41" s="37">
        <v>0.01</v>
      </c>
      <c r="J41" s="38">
        <v>0</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0.01</v>
      </c>
      <c r="G43" s="42">
        <v>0.01</v>
      </c>
      <c r="H43" s="42">
        <v>0.41</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QIpyHSbiUHnIPwEmbqErey1+e3sk/P3kpU5s9VSYGcuXzSdEq2qT3B54aoNoSrFURm0nr0IJskIqvw7QvwDEA==" saltValue="Po77NWcpdRy8MSD5EgR/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6121</v>
      </c>
      <c r="L45" s="58">
        <v>6505</v>
      </c>
      <c r="M45" s="58">
        <v>6668</v>
      </c>
      <c r="N45" s="58">
        <v>6603</v>
      </c>
      <c r="O45" s="59">
        <v>6693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2418</v>
      </c>
      <c r="L48" s="62">
        <v>2475</v>
      </c>
      <c r="M48" s="62">
        <v>2449</v>
      </c>
      <c r="N48" s="62">
        <v>2390</v>
      </c>
      <c r="O48" s="63">
        <v>2337</v>
      </c>
      <c r="P48" s="46"/>
      <c r="Q48" s="46"/>
      <c r="R48" s="46"/>
      <c r="S48" s="46"/>
      <c r="T48" s="46"/>
      <c r="U48" s="46"/>
    </row>
    <row r="49" spans="1:21" ht="30.75" customHeight="1" x14ac:dyDescent="0.15">
      <c r="A49" s="46"/>
      <c r="B49" s="1140"/>
      <c r="C49" s="1141"/>
      <c r="D49" s="60"/>
      <c r="E49" s="1146" t="s">
        <v>14</v>
      </c>
      <c r="F49" s="1146"/>
      <c r="G49" s="1146"/>
      <c r="H49" s="1146"/>
      <c r="I49" s="1146"/>
      <c r="J49" s="1147"/>
      <c r="K49" s="61">
        <v>45</v>
      </c>
      <c r="L49" s="62">
        <v>33</v>
      </c>
      <c r="M49" s="62" t="s">
        <v>491</v>
      </c>
      <c r="N49" s="62" t="s">
        <v>491</v>
      </c>
      <c r="O49" s="63" t="s">
        <v>491</v>
      </c>
      <c r="P49" s="46"/>
      <c r="Q49" s="46"/>
      <c r="R49" s="46"/>
      <c r="S49" s="46"/>
      <c r="T49" s="46"/>
      <c r="U49" s="46"/>
    </row>
    <row r="50" spans="1:21" ht="30.75" customHeight="1" x14ac:dyDescent="0.15">
      <c r="A50" s="46"/>
      <c r="B50" s="1140"/>
      <c r="C50" s="1141"/>
      <c r="D50" s="60"/>
      <c r="E50" s="1146" t="s">
        <v>15</v>
      </c>
      <c r="F50" s="1146"/>
      <c r="G50" s="1146"/>
      <c r="H50" s="1146"/>
      <c r="I50" s="1146"/>
      <c r="J50" s="1147"/>
      <c r="K50" s="61">
        <v>6</v>
      </c>
      <c r="L50" s="62">
        <v>5</v>
      </c>
      <c r="M50" s="62">
        <v>4</v>
      </c>
      <c r="N50" s="62">
        <v>4</v>
      </c>
      <c r="O50" s="63">
        <v>6</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6341</v>
      </c>
      <c r="L52" s="62">
        <v>6393</v>
      </c>
      <c r="M52" s="62">
        <v>6395</v>
      </c>
      <c r="N52" s="62">
        <v>6266</v>
      </c>
      <c r="O52" s="63">
        <v>6290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2249</v>
      </c>
      <c r="L53" s="67">
        <v>2625</v>
      </c>
      <c r="M53" s="67">
        <v>2726</v>
      </c>
      <c r="N53" s="67">
        <v>2731</v>
      </c>
      <c r="O53" s="68">
        <v>2746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573</v>
      </c>
      <c r="L58" s="82" t="s">
        <v>573</v>
      </c>
      <c r="M58" s="82" t="s">
        <v>573</v>
      </c>
      <c r="N58" s="82" t="s">
        <v>573</v>
      </c>
      <c r="O58" s="83" t="s">
        <v>573</v>
      </c>
    </row>
    <row r="59" spans="1:21" ht="31.5" customHeight="1" x14ac:dyDescent="0.15">
      <c r="B59" s="1156"/>
      <c r="C59" s="1157"/>
      <c r="D59" s="1163" t="s">
        <v>26</v>
      </c>
      <c r="E59" s="1164"/>
      <c r="F59" s="1164"/>
      <c r="G59" s="1164"/>
      <c r="H59" s="1164"/>
      <c r="I59" s="1164"/>
      <c r="J59" s="1165"/>
      <c r="K59" s="84" t="s">
        <v>573</v>
      </c>
      <c r="L59" s="85" t="s">
        <v>573</v>
      </c>
      <c r="M59" s="85" t="s">
        <v>573</v>
      </c>
      <c r="N59" s="85" t="s">
        <v>573</v>
      </c>
      <c r="O59" s="86" t="s">
        <v>573</v>
      </c>
    </row>
    <row r="60" spans="1:21" ht="31.5" customHeight="1" thickBot="1" x14ac:dyDescent="0.2">
      <c r="B60" s="1158"/>
      <c r="C60" s="1159"/>
      <c r="D60" s="1166" t="s">
        <v>27</v>
      </c>
      <c r="E60" s="1167"/>
      <c r="F60" s="1167"/>
      <c r="G60" s="1167"/>
      <c r="H60" s="1167"/>
      <c r="I60" s="1167"/>
      <c r="J60" s="1168"/>
      <c r="K60" s="87" t="s">
        <v>573</v>
      </c>
      <c r="L60" s="88" t="s">
        <v>573</v>
      </c>
      <c r="M60" s="88" t="s">
        <v>573</v>
      </c>
      <c r="N60" s="88" t="s">
        <v>573</v>
      </c>
      <c r="O60" s="89" t="s">
        <v>573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pglmW7pqAY1jRlnhtQDbrw81HJdsitOvfcaTi8yVadFcFDNOoEMSCs47MdbTTLTihKtWGbLKum1k0qPtHlr/g==" saltValue="9KGFQnyAArRQjxW86UTl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69" t="s">
        <v>30</v>
      </c>
      <c r="C41" s="1170"/>
      <c r="D41" s="103"/>
      <c r="E41" s="1175" t="s">
        <v>31</v>
      </c>
      <c r="F41" s="1175"/>
      <c r="G41" s="1175"/>
      <c r="H41" s="1176"/>
      <c r="I41" s="330">
        <v>67978</v>
      </c>
      <c r="J41" s="331">
        <v>66720</v>
      </c>
      <c r="K41" s="331">
        <v>65342</v>
      </c>
      <c r="L41" s="331">
        <v>64314</v>
      </c>
      <c r="M41" s="332">
        <v>61958</v>
      </c>
    </row>
    <row r="42" spans="2:13" ht="27.75" customHeight="1" x14ac:dyDescent="0.15">
      <c r="B42" s="1171"/>
      <c r="C42" s="1172"/>
      <c r="D42" s="104"/>
      <c r="E42" s="1177" t="s">
        <v>32</v>
      </c>
      <c r="F42" s="1177"/>
      <c r="G42" s="1177"/>
      <c r="H42" s="1178"/>
      <c r="I42" s="333">
        <v>5</v>
      </c>
      <c r="J42" s="334">
        <v>4</v>
      </c>
      <c r="K42" s="334">
        <v>2</v>
      </c>
      <c r="L42" s="334">
        <v>1</v>
      </c>
      <c r="M42" s="335">
        <v>0</v>
      </c>
    </row>
    <row r="43" spans="2:13" ht="27.75" customHeight="1" x14ac:dyDescent="0.15">
      <c r="B43" s="1171"/>
      <c r="C43" s="1172"/>
      <c r="D43" s="104"/>
      <c r="E43" s="1177" t="s">
        <v>33</v>
      </c>
      <c r="F43" s="1177"/>
      <c r="G43" s="1177"/>
      <c r="H43" s="1178"/>
      <c r="I43" s="333">
        <v>33016</v>
      </c>
      <c r="J43" s="334">
        <v>32067</v>
      </c>
      <c r="K43" s="334">
        <v>31153</v>
      </c>
      <c r="L43" s="334">
        <v>28541</v>
      </c>
      <c r="M43" s="335">
        <v>26215</v>
      </c>
    </row>
    <row r="44" spans="2:13" ht="27.75" customHeight="1" x14ac:dyDescent="0.15">
      <c r="B44" s="1171"/>
      <c r="C44" s="1172"/>
      <c r="D44" s="104"/>
      <c r="E44" s="1177" t="s">
        <v>34</v>
      </c>
      <c r="F44" s="1177"/>
      <c r="G44" s="1177"/>
      <c r="H44" s="1178"/>
      <c r="I44" s="333">
        <v>33</v>
      </c>
      <c r="J44" s="334" t="s">
        <v>491</v>
      </c>
      <c r="K44" s="334" t="s">
        <v>491</v>
      </c>
      <c r="L44" s="334" t="s">
        <v>491</v>
      </c>
      <c r="M44" s="335" t="s">
        <v>491</v>
      </c>
    </row>
    <row r="45" spans="2:13" ht="27.75" customHeight="1" x14ac:dyDescent="0.15">
      <c r="B45" s="1171"/>
      <c r="C45" s="1172"/>
      <c r="D45" s="104"/>
      <c r="E45" s="1177" t="s">
        <v>35</v>
      </c>
      <c r="F45" s="1177"/>
      <c r="G45" s="1177"/>
      <c r="H45" s="1178"/>
      <c r="I45" s="333">
        <v>5979</v>
      </c>
      <c r="J45" s="334">
        <v>6057</v>
      </c>
      <c r="K45" s="334">
        <v>6220</v>
      </c>
      <c r="L45" s="334">
        <v>6226</v>
      </c>
      <c r="M45" s="335">
        <v>6481</v>
      </c>
    </row>
    <row r="46" spans="2:13" ht="27.75" customHeight="1" x14ac:dyDescent="0.15">
      <c r="B46" s="1171"/>
      <c r="C46" s="1172"/>
      <c r="D46" s="105"/>
      <c r="E46" s="1177" t="s">
        <v>36</v>
      </c>
      <c r="F46" s="1177"/>
      <c r="G46" s="1177"/>
      <c r="H46" s="1178"/>
      <c r="I46" s="333">
        <v>8</v>
      </c>
      <c r="J46" s="334">
        <v>8</v>
      </c>
      <c r="K46" s="334">
        <v>8</v>
      </c>
      <c r="L46" s="334">
        <v>8</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12989</v>
      </c>
      <c r="J50" s="334">
        <v>14628</v>
      </c>
      <c r="K50" s="334">
        <v>13520</v>
      </c>
      <c r="L50" s="334">
        <v>13832</v>
      </c>
      <c r="M50" s="335">
        <v>12863</v>
      </c>
    </row>
    <row r="51" spans="2:13" ht="27.75" customHeight="1" x14ac:dyDescent="0.15">
      <c r="B51" s="1171"/>
      <c r="C51" s="1172"/>
      <c r="D51" s="104"/>
      <c r="E51" s="1177" t="s">
        <v>42</v>
      </c>
      <c r="F51" s="1177"/>
      <c r="G51" s="1177"/>
      <c r="H51" s="1178"/>
      <c r="I51" s="333">
        <v>1391</v>
      </c>
      <c r="J51" s="334">
        <v>965</v>
      </c>
      <c r="K51" s="334">
        <v>932</v>
      </c>
      <c r="L51" s="334">
        <v>838</v>
      </c>
      <c r="M51" s="335">
        <v>831</v>
      </c>
    </row>
    <row r="52" spans="2:13" ht="27.75" customHeight="1" x14ac:dyDescent="0.15">
      <c r="B52" s="1173"/>
      <c r="C52" s="1174"/>
      <c r="D52" s="104"/>
      <c r="E52" s="1177" t="s">
        <v>43</v>
      </c>
      <c r="F52" s="1177"/>
      <c r="G52" s="1177"/>
      <c r="H52" s="1178"/>
      <c r="I52" s="333">
        <v>69549</v>
      </c>
      <c r="J52" s="334">
        <v>67983</v>
      </c>
      <c r="K52" s="334">
        <v>64343</v>
      </c>
      <c r="L52" s="334">
        <v>60953</v>
      </c>
      <c r="M52" s="335">
        <v>57411</v>
      </c>
    </row>
    <row r="53" spans="2:13" ht="27.75" customHeight="1" thickBot="1" x14ac:dyDescent="0.2">
      <c r="B53" s="1184" t="s">
        <v>19</v>
      </c>
      <c r="C53" s="1185"/>
      <c r="D53" s="108"/>
      <c r="E53" s="1186" t="s">
        <v>44</v>
      </c>
      <c r="F53" s="1186"/>
      <c r="G53" s="1186"/>
      <c r="H53" s="1187"/>
      <c r="I53" s="336">
        <v>23090</v>
      </c>
      <c r="J53" s="337">
        <v>21278</v>
      </c>
      <c r="K53" s="337">
        <v>23930</v>
      </c>
      <c r="L53" s="337">
        <v>23466</v>
      </c>
      <c r="M53" s="338">
        <v>23549</v>
      </c>
    </row>
    <row r="54" spans="2:13" ht="27.75" customHeight="1" x14ac:dyDescent="0.15">
      <c r="B54" s="109"/>
      <c r="C54" s="110"/>
      <c r="D54" s="110"/>
      <c r="E54" s="111"/>
      <c r="F54" s="111"/>
      <c r="G54" s="111"/>
      <c r="H54" s="111"/>
      <c r="I54" s="112"/>
      <c r="J54" s="112"/>
      <c r="K54" s="112"/>
      <c r="L54" s="112"/>
      <c r="M54" s="112"/>
    </row>
    <row r="55" spans="2:13" x14ac:dyDescent="0.15"/>
    <row r="65" s="94" customFormat="1" ht="13.5" hidden="1" customHeight="1" x14ac:dyDescent="0.15"/>
    <row r="66" s="94" customFormat="1" ht="13.5" hidden="1" customHeight="1" x14ac:dyDescent="0.15"/>
    <row r="67" s="94" customFormat="1" ht="13.5" hidden="1" customHeight="1" x14ac:dyDescent="0.15"/>
  </sheetData>
  <sheetProtection algorithmName="SHA-512" hashValue="LRznNv8ekyihyheyaKWN9n1UQE+YavE2V1DEM8ikbcmsYJkSMo133UR/rMgx8odz9M8HUwQXf6sMutAAHqPtYA==" saltValue="QptzfgRCuNE6VjVBoaBG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3996</v>
      </c>
      <c r="G55" s="339">
        <v>4437</v>
      </c>
      <c r="H55" s="340">
        <v>4040</v>
      </c>
    </row>
    <row r="56" spans="2:8" ht="52.5" customHeight="1" x14ac:dyDescent="0.15">
      <c r="B56" s="120"/>
      <c r="C56" s="1198" t="s">
        <v>47</v>
      </c>
      <c r="D56" s="1198"/>
      <c r="E56" s="1199"/>
      <c r="F56" s="341">
        <v>394</v>
      </c>
      <c r="G56" s="341">
        <v>517</v>
      </c>
      <c r="H56" s="342">
        <v>672</v>
      </c>
    </row>
    <row r="57" spans="2:8" ht="53.25" customHeight="1" x14ac:dyDescent="0.15">
      <c r="B57" s="120"/>
      <c r="C57" s="1200" t="s">
        <v>48</v>
      </c>
      <c r="D57" s="1200"/>
      <c r="E57" s="1201"/>
      <c r="F57" s="343">
        <v>9394</v>
      </c>
      <c r="G57" s="343">
        <v>8711</v>
      </c>
      <c r="H57" s="344">
        <v>7840</v>
      </c>
    </row>
    <row r="58" spans="2:8" ht="45.75" customHeight="1" x14ac:dyDescent="0.15">
      <c r="B58" s="121"/>
      <c r="C58" s="1188" t="s">
        <v>568</v>
      </c>
      <c r="D58" s="1189"/>
      <c r="E58" s="1190"/>
      <c r="F58" s="345">
        <v>4144</v>
      </c>
      <c r="G58" s="345">
        <v>4375</v>
      </c>
      <c r="H58" s="346">
        <v>4477</v>
      </c>
    </row>
    <row r="59" spans="2:8" ht="45.75" customHeight="1" x14ac:dyDescent="0.15">
      <c r="B59" s="121"/>
      <c r="C59" s="1188" t="s">
        <v>569</v>
      </c>
      <c r="D59" s="1189"/>
      <c r="E59" s="1190"/>
      <c r="F59" s="345">
        <v>847</v>
      </c>
      <c r="G59" s="345">
        <v>717</v>
      </c>
      <c r="H59" s="346">
        <v>661</v>
      </c>
    </row>
    <row r="60" spans="2:8" ht="45.75" customHeight="1" x14ac:dyDescent="0.15">
      <c r="B60" s="121"/>
      <c r="C60" s="1188" t="s">
        <v>570</v>
      </c>
      <c r="D60" s="1189"/>
      <c r="E60" s="1190"/>
      <c r="F60" s="345">
        <v>259</v>
      </c>
      <c r="G60" s="345">
        <v>561</v>
      </c>
      <c r="H60" s="346">
        <v>600</v>
      </c>
    </row>
    <row r="61" spans="2:8" ht="45.75" customHeight="1" x14ac:dyDescent="0.15">
      <c r="B61" s="121"/>
      <c r="C61" s="1188" t="s">
        <v>571</v>
      </c>
      <c r="D61" s="1189"/>
      <c r="E61" s="1190"/>
      <c r="F61" s="345">
        <v>320</v>
      </c>
      <c r="G61" s="345">
        <v>491</v>
      </c>
      <c r="H61" s="346">
        <v>563</v>
      </c>
    </row>
    <row r="62" spans="2:8" ht="45.75" customHeight="1" thickBot="1" x14ac:dyDescent="0.2">
      <c r="B62" s="122"/>
      <c r="C62" s="1191" t="s">
        <v>572</v>
      </c>
      <c r="D62" s="1192"/>
      <c r="E62" s="1193"/>
      <c r="F62" s="347">
        <v>848</v>
      </c>
      <c r="G62" s="347">
        <v>566</v>
      </c>
      <c r="H62" s="348">
        <v>442</v>
      </c>
    </row>
    <row r="63" spans="2:8" ht="52.5" customHeight="1" thickBot="1" x14ac:dyDescent="0.2">
      <c r="B63" s="123"/>
      <c r="C63" s="1194" t="s">
        <v>49</v>
      </c>
      <c r="D63" s="1194"/>
      <c r="E63" s="1195"/>
      <c r="F63" s="349">
        <v>13784</v>
      </c>
      <c r="G63" s="349">
        <v>13665</v>
      </c>
      <c r="H63" s="350">
        <v>12552</v>
      </c>
    </row>
    <row r="64" spans="2:8" x14ac:dyDescent="0.15"/>
  </sheetData>
  <sheetProtection algorithmName="SHA-512" hashValue="22Vj6GVWMoz0w3NPWOWk+uzbCnq3cB/+iKi2kp3uYej0/nuZyFEGq3BXE2tksCTy0sN1nPu2KTsRaVcWrLGqOQ==" saltValue="nwMt82pBXmcqf9zbRVN7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96564</v>
      </c>
      <c r="E3" s="142"/>
      <c r="F3" s="143">
        <v>70329</v>
      </c>
      <c r="G3" s="144"/>
      <c r="H3" s="145"/>
    </row>
    <row r="4" spans="1:8" x14ac:dyDescent="0.15">
      <c r="A4" s="146"/>
      <c r="B4" s="147"/>
      <c r="C4" s="148"/>
      <c r="D4" s="149">
        <v>42292</v>
      </c>
      <c r="E4" s="150"/>
      <c r="F4" s="151">
        <v>39403</v>
      </c>
      <c r="G4" s="152"/>
      <c r="H4" s="153"/>
    </row>
    <row r="5" spans="1:8" x14ac:dyDescent="0.15">
      <c r="A5" s="134" t="s">
        <v>524</v>
      </c>
      <c r="B5" s="139"/>
      <c r="C5" s="140"/>
      <c r="D5" s="141">
        <v>93938</v>
      </c>
      <c r="E5" s="142"/>
      <c r="F5" s="143">
        <v>71871</v>
      </c>
      <c r="G5" s="144"/>
      <c r="H5" s="145"/>
    </row>
    <row r="6" spans="1:8" x14ac:dyDescent="0.15">
      <c r="A6" s="146"/>
      <c r="B6" s="147"/>
      <c r="C6" s="148"/>
      <c r="D6" s="149">
        <v>47550</v>
      </c>
      <c r="E6" s="150"/>
      <c r="F6" s="151">
        <v>38232</v>
      </c>
      <c r="G6" s="152"/>
      <c r="H6" s="153"/>
    </row>
    <row r="7" spans="1:8" x14ac:dyDescent="0.15">
      <c r="A7" s="134" t="s">
        <v>525</v>
      </c>
      <c r="B7" s="139"/>
      <c r="C7" s="140"/>
      <c r="D7" s="141">
        <v>102039</v>
      </c>
      <c r="E7" s="142"/>
      <c r="F7" s="143">
        <v>71807</v>
      </c>
      <c r="G7" s="144"/>
      <c r="H7" s="145"/>
    </row>
    <row r="8" spans="1:8" x14ac:dyDescent="0.15">
      <c r="A8" s="146"/>
      <c r="B8" s="147"/>
      <c r="C8" s="148"/>
      <c r="D8" s="149">
        <v>49667</v>
      </c>
      <c r="E8" s="150"/>
      <c r="F8" s="151">
        <v>37333</v>
      </c>
      <c r="G8" s="152"/>
      <c r="H8" s="153"/>
    </row>
    <row r="9" spans="1:8" x14ac:dyDescent="0.15">
      <c r="A9" s="134" t="s">
        <v>526</v>
      </c>
      <c r="B9" s="139"/>
      <c r="C9" s="140"/>
      <c r="D9" s="141">
        <v>96504</v>
      </c>
      <c r="E9" s="142"/>
      <c r="F9" s="143">
        <v>80821</v>
      </c>
      <c r="G9" s="144"/>
      <c r="H9" s="145"/>
    </row>
    <row r="10" spans="1:8" x14ac:dyDescent="0.15">
      <c r="A10" s="146"/>
      <c r="B10" s="147"/>
      <c r="C10" s="148"/>
      <c r="D10" s="149">
        <v>66573</v>
      </c>
      <c r="E10" s="150"/>
      <c r="F10" s="151">
        <v>49586</v>
      </c>
      <c r="G10" s="152"/>
      <c r="H10" s="153"/>
    </row>
    <row r="11" spans="1:8" x14ac:dyDescent="0.15">
      <c r="A11" s="134" t="s">
        <v>527</v>
      </c>
      <c r="B11" s="139"/>
      <c r="C11" s="140"/>
      <c r="D11" s="141">
        <v>77109</v>
      </c>
      <c r="E11" s="142"/>
      <c r="F11" s="143">
        <v>79840</v>
      </c>
      <c r="G11" s="144"/>
      <c r="H11" s="145"/>
    </row>
    <row r="12" spans="1:8" x14ac:dyDescent="0.15">
      <c r="A12" s="146"/>
      <c r="B12" s="147"/>
      <c r="C12" s="154"/>
      <c r="D12" s="149">
        <v>40860</v>
      </c>
      <c r="E12" s="150"/>
      <c r="F12" s="151">
        <v>45238</v>
      </c>
      <c r="G12" s="152"/>
      <c r="H12" s="153"/>
    </row>
    <row r="13" spans="1:8" x14ac:dyDescent="0.15">
      <c r="A13" s="134"/>
      <c r="B13" s="139"/>
      <c r="C13" s="140"/>
      <c r="D13" s="141">
        <v>93231</v>
      </c>
      <c r="E13" s="142"/>
      <c r="F13" s="143">
        <v>74934</v>
      </c>
      <c r="G13" s="155"/>
      <c r="H13" s="145"/>
    </row>
    <row r="14" spans="1:8" x14ac:dyDescent="0.15">
      <c r="A14" s="146"/>
      <c r="B14" s="147"/>
      <c r="C14" s="148"/>
      <c r="D14" s="149">
        <v>49388</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6.02</v>
      </c>
      <c r="C19" s="156">
        <f>ROUND(VALUE(SUBSTITUTE(実質収支比率等に係る経年分析!G$48,"▲","-")),2)</f>
        <v>1.07</v>
      </c>
      <c r="D19" s="156">
        <f>ROUND(VALUE(SUBSTITUTE(実質収支比率等に係る経年分析!H$48,"▲","-")),2)</f>
        <v>3.69</v>
      </c>
      <c r="E19" s="156">
        <f>ROUND(VALUE(SUBSTITUTE(実質収支比率等に係る経年分析!I$48,"▲","-")),2)</f>
        <v>3.48</v>
      </c>
      <c r="F19" s="156">
        <f>ROUND(VALUE(SUBSTITUTE(実質収支比率等に係る経年分析!J$48,"▲","-")),2)</f>
        <v>4.46</v>
      </c>
    </row>
    <row r="20" spans="1:11" x14ac:dyDescent="0.15">
      <c r="A20" s="156" t="s">
        <v>53</v>
      </c>
      <c r="B20" s="156">
        <f>ROUND(VALUE(SUBSTITUTE(実質収支比率等に係る経年分析!F$47,"▲","-")),2)</f>
        <v>9.19</v>
      </c>
      <c r="C20" s="156">
        <f>ROUND(VALUE(SUBSTITUTE(実質収支比率等に係る経年分析!G$47,"▲","-")),2)</f>
        <v>14.92</v>
      </c>
      <c r="D20" s="156">
        <f>ROUND(VALUE(SUBSTITUTE(実質収支比率等に係る経年分析!H$47,"▲","-")),2)</f>
        <v>14.16</v>
      </c>
      <c r="E20" s="156">
        <f>ROUND(VALUE(SUBSTITUTE(実質収支比率等に係る経年分析!I$47,"▲","-")),2)</f>
        <v>15.62</v>
      </c>
      <c r="F20" s="156">
        <f>ROUND(VALUE(SUBSTITUTE(実質収支比率等に係る経年分析!J$47,"▲","-")),2)</f>
        <v>13.93</v>
      </c>
    </row>
    <row r="21" spans="1:11" x14ac:dyDescent="0.15">
      <c r="A21" s="156" t="s">
        <v>54</v>
      </c>
      <c r="B21" s="156">
        <f>IF(ISNUMBER(VALUE(SUBSTITUTE(実質収支比率等に係る経年分析!F$49,"▲","-"))),ROUND(VALUE(SUBSTITUTE(実質収支比率等に係る経年分析!F$49,"▲","-")),2),NA())</f>
        <v>-0.09</v>
      </c>
      <c r="C21" s="156">
        <f>IF(ISNUMBER(VALUE(SUBSTITUTE(実質収支比率等に係る経年分析!G$49,"▲","-"))),ROUND(VALUE(SUBSTITUTE(実質収支比率等に係る経年分析!G$49,"▲","-")),2),NA())</f>
        <v>1.27</v>
      </c>
      <c r="D21" s="156">
        <f>IF(ISNUMBER(VALUE(SUBSTITUTE(実質収支比率等に係る経年分析!H$49,"▲","-"))),ROUND(VALUE(SUBSTITUTE(実質収支比率等に係る経年分析!H$49,"▲","-")),2),NA())</f>
        <v>1.4</v>
      </c>
      <c r="E21" s="156">
        <f>IF(ISNUMBER(VALUE(SUBSTITUTE(実質収支比率等に係る経年分析!I$49,"▲","-"))),ROUND(VALUE(SUBSTITUTE(実質収支比率等に係る経年分析!I$49,"▲","-")),2),NA())</f>
        <v>1.36</v>
      </c>
      <c r="F21" s="156">
        <f>IF(ISNUMBER(VALUE(SUBSTITUTE(実質収支比率等に係る経年分析!J$49,"▲","-"))),ROUND(VALUE(SUBSTITUTE(実質収支比率等に係る経年分析!J$49,"▲","-")),2),NA())</f>
        <v>-0.31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奨学資金特別会計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診療所運営特別会計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15">
      <c r="A31" s="157" t="str">
        <f>IF(連結実質赤字比率に係る赤字・黒字の構成分析!C$39="",NA(),連結実質赤字比率に係る赤字・黒字の構成分析!C$39)</f>
        <v>情報センター特別会計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15">
      <c r="A32" s="157" t="str">
        <f>IF(連結実質赤字比率に係る赤字・黒字の構成分析!C$38="",NA(),連結実質赤字比率に係る赤字・黒字の構成分析!C$38)</f>
        <v>ガス事業会計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4.3499999999999996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4.21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6.96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7.48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8.1999999999999993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8.0299999999999994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6341</v>
      </c>
      <c r="E42" s="158"/>
      <c r="F42" s="158"/>
      <c r="G42" s="158">
        <f>'実質公債費比率（分子）の構造'!L$52</f>
        <v>6393</v>
      </c>
      <c r="H42" s="158"/>
      <c r="I42" s="158"/>
      <c r="J42" s="158">
        <f>'実質公債費比率（分子）の構造'!M$52</f>
        <v>6395</v>
      </c>
      <c r="K42" s="158"/>
      <c r="L42" s="158"/>
      <c r="M42" s="158">
        <f>'実質公債費比率（分子）の構造'!N$52</f>
        <v>6266</v>
      </c>
      <c r="N42" s="158"/>
      <c r="O42" s="158"/>
      <c r="P42" s="158">
        <f>'実質公債費比率（分子）の構造'!O$52</f>
        <v>6290</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6</v>
      </c>
      <c r="C44" s="158"/>
      <c r="D44" s="158"/>
      <c r="E44" s="158">
        <f>'実質公債費比率（分子）の構造'!L$50</f>
        <v>5</v>
      </c>
      <c r="F44" s="158"/>
      <c r="G44" s="158"/>
      <c r="H44" s="158">
        <f>'実質公債費比率（分子）の構造'!M$50</f>
        <v>4</v>
      </c>
      <c r="I44" s="158"/>
      <c r="J44" s="158"/>
      <c r="K44" s="158">
        <f>'実質公債費比率（分子）の構造'!N$50</f>
        <v>4</v>
      </c>
      <c r="L44" s="158"/>
      <c r="M44" s="158"/>
      <c r="N44" s="158">
        <f>'実質公債費比率（分子）の構造'!O$50</f>
        <v>6</v>
      </c>
      <c r="O44" s="158"/>
      <c r="P44" s="158"/>
    </row>
    <row r="45" spans="1:16" x14ac:dyDescent="0.15">
      <c r="A45" s="158" t="s">
        <v>63</v>
      </c>
      <c r="B45" s="158">
        <f>'実質公債費比率（分子）の構造'!K$49</f>
        <v>45</v>
      </c>
      <c r="C45" s="158"/>
      <c r="D45" s="158"/>
      <c r="E45" s="158">
        <f>'実質公債費比率（分子）の構造'!L$49</f>
        <v>33</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2418</v>
      </c>
      <c r="C46" s="158"/>
      <c r="D46" s="158"/>
      <c r="E46" s="158">
        <f>'実質公債費比率（分子）の構造'!L$48</f>
        <v>2475</v>
      </c>
      <c r="F46" s="158"/>
      <c r="G46" s="158"/>
      <c r="H46" s="158">
        <f>'実質公債費比率（分子）の構造'!M$48</f>
        <v>2449</v>
      </c>
      <c r="I46" s="158"/>
      <c r="J46" s="158"/>
      <c r="K46" s="158">
        <f>'実質公債費比率（分子）の構造'!N$48</f>
        <v>2390</v>
      </c>
      <c r="L46" s="158"/>
      <c r="M46" s="158"/>
      <c r="N46" s="158">
        <f>'実質公債費比率（分子）の構造'!O$48</f>
        <v>2337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6121</v>
      </c>
      <c r="C49" s="158"/>
      <c r="D49" s="158"/>
      <c r="E49" s="158">
        <f>'実質公債費比率（分子）の構造'!L$45</f>
        <v>6505</v>
      </c>
      <c r="F49" s="158"/>
      <c r="G49" s="158"/>
      <c r="H49" s="158">
        <f>'実質公債費比率（分子）の構造'!M$45</f>
        <v>6668</v>
      </c>
      <c r="I49" s="158"/>
      <c r="J49" s="158"/>
      <c r="K49" s="158">
        <f>'実質公債費比率（分子）の構造'!N$45</f>
        <v>6603</v>
      </c>
      <c r="L49" s="158"/>
      <c r="M49" s="158"/>
      <c r="N49" s="158">
        <f>'実質公債費比率（分子）の構造'!O$45</f>
        <v>6693</v>
      </c>
      <c r="O49" s="158"/>
      <c r="P49" s="158"/>
    </row>
    <row r="50" spans="1:16" x14ac:dyDescent="0.15">
      <c r="A50" s="158" t="s">
        <v>67</v>
      </c>
      <c r="B50" s="158" t="e">
        <f>NA()</f>
        <v>#N/A</v>
      </c>
      <c r="C50" s="158">
        <f>IF(ISNUMBER('実質公債費比率（分子）の構造'!K$53),'実質公債費比率（分子）の構造'!K$53,NA())</f>
        <v>2249</v>
      </c>
      <c r="D50" s="158" t="e">
        <f>NA()</f>
        <v>#N/A</v>
      </c>
      <c r="E50" s="158" t="e">
        <f>NA()</f>
        <v>#N/A</v>
      </c>
      <c r="F50" s="158">
        <f>IF(ISNUMBER('実質公債費比率（分子）の構造'!L$53),'実質公債費比率（分子）の構造'!L$53,NA())</f>
        <v>2625</v>
      </c>
      <c r="G50" s="158" t="e">
        <f>NA()</f>
        <v>#N/A</v>
      </c>
      <c r="H50" s="158" t="e">
        <f>NA()</f>
        <v>#N/A</v>
      </c>
      <c r="I50" s="158">
        <f>IF(ISNUMBER('実質公債費比率（分子）の構造'!M$53),'実質公債費比率（分子）の構造'!M$53,NA())</f>
        <v>2726</v>
      </c>
      <c r="J50" s="158" t="e">
        <f>NA()</f>
        <v>#N/A</v>
      </c>
      <c r="K50" s="158" t="e">
        <f>NA()</f>
        <v>#N/A</v>
      </c>
      <c r="L50" s="158">
        <f>IF(ISNUMBER('実質公債費比率（分子）の構造'!N$53),'実質公債費比率（分子）の構造'!N$53,NA())</f>
        <v>2731</v>
      </c>
      <c r="M50" s="158" t="e">
        <f>NA()</f>
        <v>#N/A</v>
      </c>
      <c r="N50" s="158" t="e">
        <f>NA()</f>
        <v>#N/A</v>
      </c>
      <c r="O50" s="158">
        <f>IF(ISNUMBER('実質公債費比率（分子）の構造'!O$53),'実質公債費比率（分子）の構造'!O$53,NA())</f>
        <v>2746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69549</v>
      </c>
      <c r="E56" s="157"/>
      <c r="F56" s="157"/>
      <c r="G56" s="157">
        <f>'将来負担比率（分子）の構造'!J$52</f>
        <v>67983</v>
      </c>
      <c r="H56" s="157"/>
      <c r="I56" s="157"/>
      <c r="J56" s="157">
        <f>'将来負担比率（分子）の構造'!K$52</f>
        <v>64343</v>
      </c>
      <c r="K56" s="157"/>
      <c r="L56" s="157"/>
      <c r="M56" s="157">
        <f>'将来負担比率（分子）の構造'!L$52</f>
        <v>60953</v>
      </c>
      <c r="N56" s="157"/>
      <c r="O56" s="157"/>
      <c r="P56" s="157">
        <f>'将来負担比率（分子）の構造'!M$52</f>
        <v>57411</v>
      </c>
    </row>
    <row r="57" spans="1:16" x14ac:dyDescent="0.15">
      <c r="A57" s="157" t="s">
        <v>42</v>
      </c>
      <c r="B57" s="157"/>
      <c r="C57" s="157"/>
      <c r="D57" s="157">
        <f>'将来負担比率（分子）の構造'!I$51</f>
        <v>1391</v>
      </c>
      <c r="E57" s="157"/>
      <c r="F57" s="157"/>
      <c r="G57" s="157">
        <f>'将来負担比率（分子）の構造'!J$51</f>
        <v>965</v>
      </c>
      <c r="H57" s="157"/>
      <c r="I57" s="157"/>
      <c r="J57" s="157">
        <f>'将来負担比率（分子）の構造'!K$51</f>
        <v>932</v>
      </c>
      <c r="K57" s="157"/>
      <c r="L57" s="157"/>
      <c r="M57" s="157">
        <f>'将来負担比率（分子）の構造'!L$51</f>
        <v>838</v>
      </c>
      <c r="N57" s="157"/>
      <c r="O57" s="157"/>
      <c r="P57" s="157">
        <f>'将来負担比率（分子）の構造'!M$51</f>
        <v>831</v>
      </c>
    </row>
    <row r="58" spans="1:16" x14ac:dyDescent="0.15">
      <c r="A58" s="157" t="s">
        <v>41</v>
      </c>
      <c r="B58" s="157"/>
      <c r="C58" s="157"/>
      <c r="D58" s="157">
        <f>'将来負担比率（分子）の構造'!I$50</f>
        <v>12989</v>
      </c>
      <c r="E58" s="157"/>
      <c r="F58" s="157"/>
      <c r="G58" s="157">
        <f>'将来負担比率（分子）の構造'!J$50</f>
        <v>14628</v>
      </c>
      <c r="H58" s="157"/>
      <c r="I58" s="157"/>
      <c r="J58" s="157">
        <f>'将来負担比率（分子）の構造'!K$50</f>
        <v>13520</v>
      </c>
      <c r="K58" s="157"/>
      <c r="L58" s="157"/>
      <c r="M58" s="157">
        <f>'将来負担比率（分子）の構造'!L$50</f>
        <v>13832</v>
      </c>
      <c r="N58" s="157"/>
      <c r="O58" s="157"/>
      <c r="P58" s="157">
        <f>'将来負担比率（分子）の構造'!M$50</f>
        <v>12863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8</v>
      </c>
      <c r="C61" s="157"/>
      <c r="D61" s="157"/>
      <c r="E61" s="157">
        <f>'将来負担比率（分子）の構造'!J$46</f>
        <v>8</v>
      </c>
      <c r="F61" s="157"/>
      <c r="G61" s="157"/>
      <c r="H61" s="157">
        <f>'将来負担比率（分子）の構造'!K$46</f>
        <v>8</v>
      </c>
      <c r="I61" s="157"/>
      <c r="J61" s="157"/>
      <c r="K61" s="157">
        <f>'将来負担比率（分子）の構造'!L$46</f>
        <v>8</v>
      </c>
      <c r="L61" s="157"/>
      <c r="M61" s="157"/>
      <c r="N61" s="157" t="str">
        <f>'将来負担比率（分子）の構造'!M$46</f>
        <v>-</v>
      </c>
      <c r="O61" s="157"/>
      <c r="P61" s="157"/>
    </row>
    <row r="62" spans="1:16" x14ac:dyDescent="0.15">
      <c r="A62" s="157" t="s">
        <v>35</v>
      </c>
      <c r="B62" s="157">
        <f>'将来負担比率（分子）の構造'!I$45</f>
        <v>5979</v>
      </c>
      <c r="C62" s="157"/>
      <c r="D62" s="157"/>
      <c r="E62" s="157">
        <f>'将来負担比率（分子）の構造'!J$45</f>
        <v>6057</v>
      </c>
      <c r="F62" s="157"/>
      <c r="G62" s="157"/>
      <c r="H62" s="157">
        <f>'将来負担比率（分子）の構造'!K$45</f>
        <v>6220</v>
      </c>
      <c r="I62" s="157"/>
      <c r="J62" s="157"/>
      <c r="K62" s="157">
        <f>'将来負担比率（分子）の構造'!L$45</f>
        <v>6226</v>
      </c>
      <c r="L62" s="157"/>
      <c r="M62" s="157"/>
      <c r="N62" s="157">
        <f>'将来負担比率（分子）の構造'!M$45</f>
        <v>6481</v>
      </c>
      <c r="O62" s="157"/>
      <c r="P62" s="157"/>
    </row>
    <row r="63" spans="1:16" x14ac:dyDescent="0.15">
      <c r="A63" s="157" t="s">
        <v>34</v>
      </c>
      <c r="B63" s="157">
        <f>'将来負担比率（分子）の構造'!I$44</f>
        <v>33</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33016</v>
      </c>
      <c r="C64" s="157"/>
      <c r="D64" s="157"/>
      <c r="E64" s="157">
        <f>'将来負担比率（分子）の構造'!J$43</f>
        <v>32067</v>
      </c>
      <c r="F64" s="157"/>
      <c r="G64" s="157"/>
      <c r="H64" s="157">
        <f>'将来負担比率（分子）の構造'!K$43</f>
        <v>31153</v>
      </c>
      <c r="I64" s="157"/>
      <c r="J64" s="157"/>
      <c r="K64" s="157">
        <f>'将来負担比率（分子）の構造'!L$43</f>
        <v>28541</v>
      </c>
      <c r="L64" s="157"/>
      <c r="M64" s="157"/>
      <c r="N64" s="157">
        <f>'将来負担比率（分子）の構造'!M$43</f>
        <v>26215</v>
      </c>
      <c r="O64" s="157"/>
      <c r="P64" s="157"/>
    </row>
    <row r="65" spans="1:16" x14ac:dyDescent="0.15">
      <c r="A65" s="157" t="s">
        <v>32</v>
      </c>
      <c r="B65" s="157">
        <f>'将来負担比率（分子）の構造'!I$42</f>
        <v>5</v>
      </c>
      <c r="C65" s="157"/>
      <c r="D65" s="157"/>
      <c r="E65" s="157">
        <f>'将来負担比率（分子）の構造'!J$42</f>
        <v>4</v>
      </c>
      <c r="F65" s="157"/>
      <c r="G65" s="157"/>
      <c r="H65" s="157">
        <f>'将来負担比率（分子）の構造'!K$42</f>
        <v>2</v>
      </c>
      <c r="I65" s="157"/>
      <c r="J65" s="157"/>
      <c r="K65" s="157">
        <f>'将来負担比率（分子）の構造'!L$42</f>
        <v>1</v>
      </c>
      <c r="L65" s="157"/>
      <c r="M65" s="157"/>
      <c r="N65" s="157">
        <f>'将来負担比率（分子）の構造'!M$42</f>
        <v>0</v>
      </c>
      <c r="O65" s="157"/>
      <c r="P65" s="157"/>
    </row>
    <row r="66" spans="1:16" x14ac:dyDescent="0.15">
      <c r="A66" s="157" t="s">
        <v>31</v>
      </c>
      <c r="B66" s="157">
        <f>'将来負担比率（分子）の構造'!I$41</f>
        <v>67978</v>
      </c>
      <c r="C66" s="157"/>
      <c r="D66" s="157"/>
      <c r="E66" s="157">
        <f>'将来負担比率（分子）の構造'!J$41</f>
        <v>66720</v>
      </c>
      <c r="F66" s="157"/>
      <c r="G66" s="157"/>
      <c r="H66" s="157">
        <f>'将来負担比率（分子）の構造'!K$41</f>
        <v>65342</v>
      </c>
      <c r="I66" s="157"/>
      <c r="J66" s="157"/>
      <c r="K66" s="157">
        <f>'将来負担比率（分子）の構造'!L$41</f>
        <v>64314</v>
      </c>
      <c r="L66" s="157"/>
      <c r="M66" s="157"/>
      <c r="N66" s="157">
        <f>'将来負担比率（分子）の構造'!M$41</f>
        <v>61958</v>
      </c>
      <c r="O66" s="157"/>
      <c r="P66" s="157"/>
    </row>
    <row r="67" spans="1:16" x14ac:dyDescent="0.15">
      <c r="A67" s="157" t="s">
        <v>71</v>
      </c>
      <c r="B67" s="157" t="e">
        <f>NA()</f>
        <v>#N/A</v>
      </c>
      <c r="C67" s="157">
        <f>IF(ISNUMBER('将来負担比率（分子）の構造'!I$53), IF('将来負担比率（分子）の構造'!I$53 &lt; 0, 0, '将来負担比率（分子）の構造'!I$53), NA())</f>
        <v>23090</v>
      </c>
      <c r="D67" s="157" t="e">
        <f>NA()</f>
        <v>#N/A</v>
      </c>
      <c r="E67" s="157" t="e">
        <f>NA()</f>
        <v>#N/A</v>
      </c>
      <c r="F67" s="157">
        <f>IF(ISNUMBER('将来負担比率（分子）の構造'!J$53), IF('将来負担比率（分子）の構造'!J$53 &lt; 0, 0, '将来負担比率（分子）の構造'!J$53), NA())</f>
        <v>21278</v>
      </c>
      <c r="G67" s="157" t="e">
        <f>NA()</f>
        <v>#N/A</v>
      </c>
      <c r="H67" s="157" t="e">
        <f>NA()</f>
        <v>#N/A</v>
      </c>
      <c r="I67" s="157">
        <f>IF(ISNUMBER('将来負担比率（分子）の構造'!K$53), IF('将来負担比率（分子）の構造'!K$53 &lt; 0, 0, '将来負担比率（分子）の構造'!K$53), NA())</f>
        <v>23930</v>
      </c>
      <c r="J67" s="157" t="e">
        <f>NA()</f>
        <v>#N/A</v>
      </c>
      <c r="K67" s="157" t="e">
        <f>NA()</f>
        <v>#N/A</v>
      </c>
      <c r="L67" s="157">
        <f>IF(ISNUMBER('将来負担比率（分子）の構造'!L$53), IF('将来負担比率（分子）の構造'!L$53 &lt; 0, 0, '将来負担比率（分子）の構造'!L$53), NA())</f>
        <v>23466</v>
      </c>
      <c r="M67" s="157" t="e">
        <f>NA()</f>
        <v>#N/A</v>
      </c>
      <c r="N67" s="157" t="e">
        <f>NA()</f>
        <v>#N/A</v>
      </c>
      <c r="O67" s="157">
        <f>IF(ISNUMBER('将来負担比率（分子）の構造'!M$53), IF('将来負担比率（分子）の構造'!M$53 &lt; 0, 0, '将来負担比率（分子）の構造'!M$53), NA())</f>
        <v>23549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3996</v>
      </c>
      <c r="C72" s="161">
        <f>基金残高に係る経年分析!G55</f>
        <v>4437</v>
      </c>
      <c r="D72" s="161">
        <f>基金残高に係る経年分析!H55</f>
        <v>4040</v>
      </c>
    </row>
    <row r="73" spans="1:16" x14ac:dyDescent="0.15">
      <c r="A73" s="160" t="s">
        <v>74</v>
      </c>
      <c r="B73" s="161">
        <f>基金残高に係る経年分析!F56</f>
        <v>394</v>
      </c>
      <c r="C73" s="161">
        <f>基金残高に係る経年分析!G56</f>
        <v>517</v>
      </c>
      <c r="D73" s="161">
        <f>基金残高に係る経年分析!H56</f>
        <v>672</v>
      </c>
    </row>
    <row r="74" spans="1:16" x14ac:dyDescent="0.15">
      <c r="A74" s="160" t="s">
        <v>75</v>
      </c>
      <c r="B74" s="161">
        <f>基金残高に係る経年分析!F57</f>
        <v>9394</v>
      </c>
      <c r="C74" s="161">
        <f>基金残高に係る経年分析!G57</f>
        <v>8711</v>
      </c>
      <c r="D74" s="161">
        <f>基金残高に係る経年分析!H57</f>
        <v>7840</v>
      </c>
    </row>
  </sheetData>
  <sheetProtection algorithmName="SHA-512" hashValue="Mc69OSHNLUMtZJ00oSjkqtrYNtXChTTyhsY2UImLLLCan92+t453MWFciDRyhe8lKM2hEsmR5HZm/wM65US7ww==" saltValue="vES2rUpPcDs6tBliKKfe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8524383</v>
      </c>
      <c r="S5" s="600"/>
      <c r="T5" s="600"/>
      <c r="U5" s="600"/>
      <c r="V5" s="600"/>
      <c r="W5" s="600"/>
      <c r="X5" s="600"/>
      <c r="Y5" s="601"/>
      <c r="Z5" s="602">
        <v>15.9</v>
      </c>
      <c r="AA5" s="602"/>
      <c r="AB5" s="602"/>
      <c r="AC5" s="602"/>
      <c r="AD5" s="603">
        <v>8411880</v>
      </c>
      <c r="AE5" s="603"/>
      <c r="AF5" s="603"/>
      <c r="AG5" s="603"/>
      <c r="AH5" s="603"/>
      <c r="AI5" s="603"/>
      <c r="AJ5" s="603"/>
      <c r="AK5" s="603"/>
      <c r="AL5" s="604">
        <v>28.9</v>
      </c>
      <c r="AM5" s="605"/>
      <c r="AN5" s="605"/>
      <c r="AO5" s="606"/>
      <c r="AP5" s="596" t="s">
        <v>216</v>
      </c>
      <c r="AQ5" s="597"/>
      <c r="AR5" s="597"/>
      <c r="AS5" s="597"/>
      <c r="AT5" s="597"/>
      <c r="AU5" s="597"/>
      <c r="AV5" s="597"/>
      <c r="AW5" s="597"/>
      <c r="AX5" s="597"/>
      <c r="AY5" s="597"/>
      <c r="AZ5" s="597"/>
      <c r="BA5" s="597"/>
      <c r="BB5" s="597"/>
      <c r="BC5" s="597"/>
      <c r="BD5" s="597"/>
      <c r="BE5" s="597"/>
      <c r="BF5" s="598"/>
      <c r="BG5" s="610">
        <v>8407713</v>
      </c>
      <c r="BH5" s="611"/>
      <c r="BI5" s="611"/>
      <c r="BJ5" s="611"/>
      <c r="BK5" s="611"/>
      <c r="BL5" s="611"/>
      <c r="BM5" s="611"/>
      <c r="BN5" s="612"/>
      <c r="BO5" s="613">
        <v>98.6</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746962</v>
      </c>
      <c r="S6" s="611"/>
      <c r="T6" s="611"/>
      <c r="U6" s="611"/>
      <c r="V6" s="611"/>
      <c r="W6" s="611"/>
      <c r="X6" s="611"/>
      <c r="Y6" s="612"/>
      <c r="Z6" s="613">
        <v>1.4</v>
      </c>
      <c r="AA6" s="613"/>
      <c r="AB6" s="613"/>
      <c r="AC6" s="613"/>
      <c r="AD6" s="614">
        <v>746962</v>
      </c>
      <c r="AE6" s="614"/>
      <c r="AF6" s="614"/>
      <c r="AG6" s="614"/>
      <c r="AH6" s="614"/>
      <c r="AI6" s="614"/>
      <c r="AJ6" s="614"/>
      <c r="AK6" s="614"/>
      <c r="AL6" s="615">
        <v>2.6</v>
      </c>
      <c r="AM6" s="616"/>
      <c r="AN6" s="616"/>
      <c r="AO6" s="617"/>
      <c r="AP6" s="607" t="s">
        <v>221</v>
      </c>
      <c r="AQ6" s="608"/>
      <c r="AR6" s="608"/>
      <c r="AS6" s="608"/>
      <c r="AT6" s="608"/>
      <c r="AU6" s="608"/>
      <c r="AV6" s="608"/>
      <c r="AW6" s="608"/>
      <c r="AX6" s="608"/>
      <c r="AY6" s="608"/>
      <c r="AZ6" s="608"/>
      <c r="BA6" s="608"/>
      <c r="BB6" s="608"/>
      <c r="BC6" s="608"/>
      <c r="BD6" s="608"/>
      <c r="BE6" s="608"/>
      <c r="BF6" s="609"/>
      <c r="BG6" s="610">
        <v>8407713</v>
      </c>
      <c r="BH6" s="611"/>
      <c r="BI6" s="611"/>
      <c r="BJ6" s="611"/>
      <c r="BK6" s="611"/>
      <c r="BL6" s="611"/>
      <c r="BM6" s="611"/>
      <c r="BN6" s="612"/>
      <c r="BO6" s="613">
        <v>98.6</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232905</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232632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2562</v>
      </c>
      <c r="S7" s="611"/>
      <c r="T7" s="611"/>
      <c r="U7" s="611"/>
      <c r="V7" s="611"/>
      <c r="W7" s="611"/>
      <c r="X7" s="611"/>
      <c r="Y7" s="612"/>
      <c r="Z7" s="613">
        <v>0</v>
      </c>
      <c r="AA7" s="613"/>
      <c r="AB7" s="613"/>
      <c r="AC7" s="613"/>
      <c r="AD7" s="614">
        <v>2562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3097759</v>
      </c>
      <c r="BH7" s="611"/>
      <c r="BI7" s="611"/>
      <c r="BJ7" s="611"/>
      <c r="BK7" s="611"/>
      <c r="BL7" s="611"/>
      <c r="BM7" s="611"/>
      <c r="BN7" s="612"/>
      <c r="BO7" s="613">
        <v>36.299999999999997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6452168</v>
      </c>
      <c r="CS7" s="611"/>
      <c r="CT7" s="611"/>
      <c r="CU7" s="611"/>
      <c r="CV7" s="611"/>
      <c r="CW7" s="611"/>
      <c r="CX7" s="611"/>
      <c r="CY7" s="612"/>
      <c r="CZ7" s="613">
        <v>12.5</v>
      </c>
      <c r="DA7" s="613"/>
      <c r="DB7" s="613"/>
      <c r="DC7" s="613"/>
      <c r="DD7" s="619">
        <v>116862</v>
      </c>
      <c r="DE7" s="611"/>
      <c r="DF7" s="611"/>
      <c r="DG7" s="611"/>
      <c r="DH7" s="611"/>
      <c r="DI7" s="611"/>
      <c r="DJ7" s="611"/>
      <c r="DK7" s="611"/>
      <c r="DL7" s="611"/>
      <c r="DM7" s="611"/>
      <c r="DN7" s="611"/>
      <c r="DO7" s="611"/>
      <c r="DP7" s="612"/>
      <c r="DQ7" s="619">
        <v>4723137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31384</v>
      </c>
      <c r="S8" s="611"/>
      <c r="T8" s="611"/>
      <c r="U8" s="611"/>
      <c r="V8" s="611"/>
      <c r="W8" s="611"/>
      <c r="X8" s="611"/>
      <c r="Y8" s="612"/>
      <c r="Z8" s="613">
        <v>0.1</v>
      </c>
      <c r="AA8" s="613"/>
      <c r="AB8" s="613"/>
      <c r="AC8" s="613"/>
      <c r="AD8" s="614">
        <v>31384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105337</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14164094</v>
      </c>
      <c r="CS8" s="611"/>
      <c r="CT8" s="611"/>
      <c r="CU8" s="611"/>
      <c r="CV8" s="611"/>
      <c r="CW8" s="611"/>
      <c r="CX8" s="611"/>
      <c r="CY8" s="612"/>
      <c r="CZ8" s="613">
        <v>27.4</v>
      </c>
      <c r="DA8" s="613"/>
      <c r="DB8" s="613"/>
      <c r="DC8" s="613"/>
      <c r="DD8" s="619">
        <v>12172</v>
      </c>
      <c r="DE8" s="611"/>
      <c r="DF8" s="611"/>
      <c r="DG8" s="611"/>
      <c r="DH8" s="611"/>
      <c r="DI8" s="611"/>
      <c r="DJ8" s="611"/>
      <c r="DK8" s="611"/>
      <c r="DL8" s="611"/>
      <c r="DM8" s="611"/>
      <c r="DN8" s="611"/>
      <c r="DO8" s="611"/>
      <c r="DP8" s="612"/>
      <c r="DQ8" s="619">
        <v>7153084</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48677</v>
      </c>
      <c r="S9" s="611"/>
      <c r="T9" s="611"/>
      <c r="U9" s="611"/>
      <c r="V9" s="611"/>
      <c r="W9" s="611"/>
      <c r="X9" s="611"/>
      <c r="Y9" s="612"/>
      <c r="Z9" s="613">
        <v>0.1</v>
      </c>
      <c r="AA9" s="613"/>
      <c r="AB9" s="613"/>
      <c r="AC9" s="613"/>
      <c r="AD9" s="614">
        <v>48677</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2651793</v>
      </c>
      <c r="BH9" s="611"/>
      <c r="BI9" s="611"/>
      <c r="BJ9" s="611"/>
      <c r="BK9" s="611"/>
      <c r="BL9" s="611"/>
      <c r="BM9" s="611"/>
      <c r="BN9" s="612"/>
      <c r="BO9" s="613">
        <v>31.1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3767089</v>
      </c>
      <c r="CS9" s="611"/>
      <c r="CT9" s="611"/>
      <c r="CU9" s="611"/>
      <c r="CV9" s="611"/>
      <c r="CW9" s="611"/>
      <c r="CX9" s="611"/>
      <c r="CY9" s="612"/>
      <c r="CZ9" s="613">
        <v>7.3</v>
      </c>
      <c r="DA9" s="613"/>
      <c r="DB9" s="613"/>
      <c r="DC9" s="613"/>
      <c r="DD9" s="619">
        <v>797571</v>
      </c>
      <c r="DE9" s="611"/>
      <c r="DF9" s="611"/>
      <c r="DG9" s="611"/>
      <c r="DH9" s="611"/>
      <c r="DI9" s="611"/>
      <c r="DJ9" s="611"/>
      <c r="DK9" s="611"/>
      <c r="DL9" s="611"/>
      <c r="DM9" s="611"/>
      <c r="DN9" s="611"/>
      <c r="DO9" s="611"/>
      <c r="DP9" s="612"/>
      <c r="DQ9" s="619">
        <v>2661764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156490</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77101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24293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1976528</v>
      </c>
      <c r="S11" s="611"/>
      <c r="T11" s="611"/>
      <c r="U11" s="611"/>
      <c r="V11" s="611"/>
      <c r="W11" s="611"/>
      <c r="X11" s="611"/>
      <c r="Y11" s="612"/>
      <c r="Z11" s="615">
        <v>3.7</v>
      </c>
      <c r="AA11" s="616"/>
      <c r="AB11" s="616"/>
      <c r="AC11" s="622"/>
      <c r="AD11" s="619">
        <v>1976528</v>
      </c>
      <c r="AE11" s="611"/>
      <c r="AF11" s="611"/>
      <c r="AG11" s="611"/>
      <c r="AH11" s="611"/>
      <c r="AI11" s="611"/>
      <c r="AJ11" s="611"/>
      <c r="AK11" s="612"/>
      <c r="AL11" s="615">
        <v>6.8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184139</v>
      </c>
      <c r="BH11" s="611"/>
      <c r="BI11" s="611"/>
      <c r="BJ11" s="611"/>
      <c r="BK11" s="611"/>
      <c r="BL11" s="611"/>
      <c r="BM11" s="611"/>
      <c r="BN11" s="612"/>
      <c r="BO11" s="613">
        <v>2.2000000000000002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2840380</v>
      </c>
      <c r="CS11" s="611"/>
      <c r="CT11" s="611"/>
      <c r="CU11" s="611"/>
      <c r="CV11" s="611"/>
      <c r="CW11" s="611"/>
      <c r="CX11" s="611"/>
      <c r="CY11" s="612"/>
      <c r="CZ11" s="613">
        <v>5.5</v>
      </c>
      <c r="DA11" s="613"/>
      <c r="DB11" s="613"/>
      <c r="DC11" s="613"/>
      <c r="DD11" s="619">
        <v>353919</v>
      </c>
      <c r="DE11" s="611"/>
      <c r="DF11" s="611"/>
      <c r="DG11" s="611"/>
      <c r="DH11" s="611"/>
      <c r="DI11" s="611"/>
      <c r="DJ11" s="611"/>
      <c r="DK11" s="611"/>
      <c r="DL11" s="611"/>
      <c r="DM11" s="611"/>
      <c r="DN11" s="611"/>
      <c r="DO11" s="611"/>
      <c r="DP11" s="612"/>
      <c r="DQ11" s="619">
        <v>1302661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120</v>
      </c>
      <c r="S12" s="611"/>
      <c r="T12" s="611"/>
      <c r="U12" s="611"/>
      <c r="V12" s="611"/>
      <c r="W12" s="611"/>
      <c r="X12" s="611"/>
      <c r="Y12" s="612"/>
      <c r="Z12" s="613">
        <v>0</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4407638</v>
      </c>
      <c r="BH12" s="611"/>
      <c r="BI12" s="611"/>
      <c r="BJ12" s="611"/>
      <c r="BK12" s="611"/>
      <c r="BL12" s="611"/>
      <c r="BM12" s="611"/>
      <c r="BN12" s="612"/>
      <c r="BO12" s="613">
        <v>51.7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1315319</v>
      </c>
      <c r="CS12" s="611"/>
      <c r="CT12" s="611"/>
      <c r="CU12" s="611"/>
      <c r="CV12" s="611"/>
      <c r="CW12" s="611"/>
      <c r="CX12" s="611"/>
      <c r="CY12" s="612"/>
      <c r="CZ12" s="613">
        <v>2.5</v>
      </c>
      <c r="DA12" s="613"/>
      <c r="DB12" s="613"/>
      <c r="DC12" s="613"/>
      <c r="DD12" s="619">
        <v>97460</v>
      </c>
      <c r="DE12" s="611"/>
      <c r="DF12" s="611"/>
      <c r="DG12" s="611"/>
      <c r="DH12" s="611"/>
      <c r="DI12" s="611"/>
      <c r="DJ12" s="611"/>
      <c r="DK12" s="611"/>
      <c r="DL12" s="611"/>
      <c r="DM12" s="611"/>
      <c r="DN12" s="611"/>
      <c r="DO12" s="611"/>
      <c r="DP12" s="612"/>
      <c r="DQ12" s="619">
        <v>879802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4371046</v>
      </c>
      <c r="BH13" s="611"/>
      <c r="BI13" s="611"/>
      <c r="BJ13" s="611"/>
      <c r="BK13" s="611"/>
      <c r="BL13" s="611"/>
      <c r="BM13" s="611"/>
      <c r="BN13" s="612"/>
      <c r="BO13" s="613">
        <v>51.3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6617589</v>
      </c>
      <c r="CS13" s="611"/>
      <c r="CT13" s="611"/>
      <c r="CU13" s="611"/>
      <c r="CV13" s="611"/>
      <c r="CW13" s="611"/>
      <c r="CX13" s="611"/>
      <c r="CY13" s="612"/>
      <c r="CZ13" s="613">
        <v>12.8</v>
      </c>
      <c r="DA13" s="613"/>
      <c r="DB13" s="613"/>
      <c r="DC13" s="613"/>
      <c r="DD13" s="619">
        <v>1893356</v>
      </c>
      <c r="DE13" s="611"/>
      <c r="DF13" s="611"/>
      <c r="DG13" s="611"/>
      <c r="DH13" s="611"/>
      <c r="DI13" s="611"/>
      <c r="DJ13" s="611"/>
      <c r="DK13" s="611"/>
      <c r="DL13" s="611"/>
      <c r="DM13" s="611"/>
      <c r="DN13" s="611"/>
      <c r="DO13" s="611"/>
      <c r="DP13" s="612"/>
      <c r="DQ13" s="619">
        <v>4660109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300851</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2041184</v>
      </c>
      <c r="CS14" s="611"/>
      <c r="CT14" s="611"/>
      <c r="CU14" s="611"/>
      <c r="CV14" s="611"/>
      <c r="CW14" s="611"/>
      <c r="CX14" s="611"/>
      <c r="CY14" s="612"/>
      <c r="CZ14" s="613">
        <v>4</v>
      </c>
      <c r="DA14" s="613"/>
      <c r="DB14" s="613"/>
      <c r="DC14" s="613"/>
      <c r="DD14" s="619">
        <v>290648</v>
      </c>
      <c r="DE14" s="611"/>
      <c r="DF14" s="611"/>
      <c r="DG14" s="611"/>
      <c r="DH14" s="611"/>
      <c r="DI14" s="611"/>
      <c r="DJ14" s="611"/>
      <c r="DK14" s="611"/>
      <c r="DL14" s="611"/>
      <c r="DM14" s="611"/>
      <c r="DN14" s="611"/>
      <c r="DO14" s="611"/>
      <c r="DP14" s="612"/>
      <c r="DQ14" s="619">
        <v>1742249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41910</v>
      </c>
      <c r="S15" s="611"/>
      <c r="T15" s="611"/>
      <c r="U15" s="611"/>
      <c r="V15" s="611"/>
      <c r="W15" s="611"/>
      <c r="X15" s="611"/>
      <c r="Y15" s="612"/>
      <c r="Z15" s="613">
        <v>0.1</v>
      </c>
      <c r="AA15" s="613"/>
      <c r="AB15" s="613"/>
      <c r="AC15" s="613"/>
      <c r="AD15" s="614">
        <v>41910</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559673</v>
      </c>
      <c r="BH15" s="611"/>
      <c r="BI15" s="611"/>
      <c r="BJ15" s="611"/>
      <c r="BK15" s="611"/>
      <c r="BL15" s="611"/>
      <c r="BM15" s="611"/>
      <c r="BN15" s="612"/>
      <c r="BO15" s="613">
        <v>6.6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5676578</v>
      </c>
      <c r="CS15" s="611"/>
      <c r="CT15" s="611"/>
      <c r="CU15" s="611"/>
      <c r="CV15" s="611"/>
      <c r="CW15" s="611"/>
      <c r="CX15" s="611"/>
      <c r="CY15" s="612"/>
      <c r="CZ15" s="613">
        <v>11</v>
      </c>
      <c r="DA15" s="613"/>
      <c r="DB15" s="613"/>
      <c r="DC15" s="613"/>
      <c r="DD15" s="619">
        <v>1867196</v>
      </c>
      <c r="DE15" s="611"/>
      <c r="DF15" s="611"/>
      <c r="DG15" s="611"/>
      <c r="DH15" s="611"/>
      <c r="DI15" s="611"/>
      <c r="DJ15" s="611"/>
      <c r="DK15" s="611"/>
      <c r="DL15" s="611"/>
      <c r="DM15" s="611"/>
      <c r="DN15" s="611"/>
      <c r="DO15" s="611"/>
      <c r="DP15" s="612"/>
      <c r="DQ15" s="619">
        <v>3135125</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140188</v>
      </c>
      <c r="S16" s="611"/>
      <c r="T16" s="611"/>
      <c r="U16" s="611"/>
      <c r="V16" s="611"/>
      <c r="W16" s="611"/>
      <c r="X16" s="611"/>
      <c r="Y16" s="612"/>
      <c r="Z16" s="613">
        <v>0.3</v>
      </c>
      <c r="AA16" s="613"/>
      <c r="AB16" s="613"/>
      <c r="AC16" s="613"/>
      <c r="AD16" s="614">
        <v>140188</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41792</v>
      </c>
      <c r="BH16" s="611"/>
      <c r="BI16" s="611"/>
      <c r="BJ16" s="611"/>
      <c r="BK16" s="611"/>
      <c r="BL16" s="611"/>
      <c r="BM16" s="611"/>
      <c r="BN16" s="612"/>
      <c r="BO16" s="613">
        <v>0.5</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1722347</v>
      </c>
      <c r="CS16" s="611"/>
      <c r="CT16" s="611"/>
      <c r="CU16" s="611"/>
      <c r="CV16" s="611"/>
      <c r="CW16" s="611"/>
      <c r="CX16" s="611"/>
      <c r="CY16" s="612"/>
      <c r="CZ16" s="613">
        <v>3.3</v>
      </c>
      <c r="DA16" s="613"/>
      <c r="DB16" s="613"/>
      <c r="DC16" s="613"/>
      <c r="DD16" s="619" t="s">
        <v>122</v>
      </c>
      <c r="DE16" s="611"/>
      <c r="DF16" s="611"/>
      <c r="DG16" s="611"/>
      <c r="DH16" s="611"/>
      <c r="DI16" s="611"/>
      <c r="DJ16" s="611"/>
      <c r="DK16" s="611"/>
      <c r="DL16" s="611"/>
      <c r="DM16" s="611"/>
      <c r="DN16" s="611"/>
      <c r="DO16" s="611"/>
      <c r="DP16" s="612"/>
      <c r="DQ16" s="619">
        <v>608514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349066</v>
      </c>
      <c r="S17" s="611"/>
      <c r="T17" s="611"/>
      <c r="U17" s="611"/>
      <c r="V17" s="611"/>
      <c r="W17" s="611"/>
      <c r="X17" s="611"/>
      <c r="Y17" s="612"/>
      <c r="Z17" s="613">
        <v>0.7</v>
      </c>
      <c r="AA17" s="613"/>
      <c r="AB17" s="613"/>
      <c r="AC17" s="613"/>
      <c r="AD17" s="614">
        <v>349066</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6693324</v>
      </c>
      <c r="CS17" s="611"/>
      <c r="CT17" s="611"/>
      <c r="CU17" s="611"/>
      <c r="CV17" s="611"/>
      <c r="CW17" s="611"/>
      <c r="CX17" s="611"/>
      <c r="CY17" s="612"/>
      <c r="CZ17" s="613">
        <v>13</v>
      </c>
      <c r="DA17" s="613"/>
      <c r="DB17" s="613"/>
      <c r="DC17" s="613"/>
      <c r="DD17" s="619" t="s">
        <v>122</v>
      </c>
      <c r="DE17" s="611"/>
      <c r="DF17" s="611"/>
      <c r="DG17" s="611"/>
      <c r="DH17" s="611"/>
      <c r="DI17" s="611"/>
      <c r="DJ17" s="611"/>
      <c r="DK17" s="611"/>
      <c r="DL17" s="611"/>
      <c r="DM17" s="611"/>
      <c r="DN17" s="611"/>
      <c r="DO17" s="611"/>
      <c r="DP17" s="612"/>
      <c r="DQ17" s="619">
        <v>6594416</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53091</v>
      </c>
      <c r="S18" s="611"/>
      <c r="T18" s="611"/>
      <c r="U18" s="611"/>
      <c r="V18" s="611"/>
      <c r="W18" s="611"/>
      <c r="X18" s="611"/>
      <c r="Y18" s="612"/>
      <c r="Z18" s="613">
        <v>0.1</v>
      </c>
      <c r="AA18" s="613"/>
      <c r="AB18" s="613"/>
      <c r="AC18" s="613"/>
      <c r="AD18" s="614">
        <v>53091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v>2834</v>
      </c>
      <c r="CS18" s="611"/>
      <c r="CT18" s="611"/>
      <c r="CU18" s="611"/>
      <c r="CV18" s="611"/>
      <c r="CW18" s="611"/>
      <c r="CX18" s="611"/>
      <c r="CY18" s="612"/>
      <c r="CZ18" s="613">
        <v>0</v>
      </c>
      <c r="DA18" s="613"/>
      <c r="DB18" s="613"/>
      <c r="DC18" s="613"/>
      <c r="DD18" s="619" t="s">
        <v>122</v>
      </c>
      <c r="DE18" s="611"/>
      <c r="DF18" s="611"/>
      <c r="DG18" s="611"/>
      <c r="DH18" s="611"/>
      <c r="DI18" s="611"/>
      <c r="DJ18" s="611"/>
      <c r="DK18" s="611"/>
      <c r="DL18" s="611"/>
      <c r="DM18" s="611"/>
      <c r="DN18" s="611"/>
      <c r="DO18" s="611"/>
      <c r="DP18" s="612"/>
      <c r="DQ18" s="619">
        <v>2834</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292289</v>
      </c>
      <c r="S19" s="611"/>
      <c r="T19" s="611"/>
      <c r="U19" s="611"/>
      <c r="V19" s="611"/>
      <c r="W19" s="611"/>
      <c r="X19" s="611"/>
      <c r="Y19" s="612"/>
      <c r="Z19" s="613">
        <v>0.5</v>
      </c>
      <c r="AA19" s="613"/>
      <c r="AB19" s="613"/>
      <c r="AC19" s="613"/>
      <c r="AD19" s="614">
        <v>292289</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116670</v>
      </c>
      <c r="BH19" s="611"/>
      <c r="BI19" s="611"/>
      <c r="BJ19" s="611"/>
      <c r="BK19" s="611"/>
      <c r="BL19" s="611"/>
      <c r="BM19" s="611"/>
      <c r="BN19" s="612"/>
      <c r="BO19" s="613">
        <v>1.4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3686</v>
      </c>
      <c r="S20" s="611"/>
      <c r="T20" s="611"/>
      <c r="U20" s="611"/>
      <c r="V20" s="611"/>
      <c r="W20" s="611"/>
      <c r="X20" s="611"/>
      <c r="Y20" s="612"/>
      <c r="Z20" s="613">
        <v>0</v>
      </c>
      <c r="AA20" s="613"/>
      <c r="AB20" s="613"/>
      <c r="AC20" s="613"/>
      <c r="AD20" s="614">
        <v>3686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116670</v>
      </c>
      <c r="BH20" s="611"/>
      <c r="BI20" s="611"/>
      <c r="BJ20" s="611"/>
      <c r="BK20" s="611"/>
      <c r="BL20" s="611"/>
      <c r="BM20" s="611"/>
      <c r="BN20" s="612"/>
      <c r="BO20" s="613">
        <v>1.4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51602912</v>
      </c>
      <c r="CS20" s="611"/>
      <c r="CT20" s="611"/>
      <c r="CU20" s="611"/>
      <c r="CV20" s="611"/>
      <c r="CW20" s="611"/>
      <c r="CX20" s="611"/>
      <c r="CY20" s="612"/>
      <c r="CZ20" s="613">
        <v>100</v>
      </c>
      <c r="DA20" s="613"/>
      <c r="DB20" s="613"/>
      <c r="DC20" s="613"/>
      <c r="DD20" s="619">
        <v>5429184</v>
      </c>
      <c r="DE20" s="611"/>
      <c r="DF20" s="611"/>
      <c r="DG20" s="611"/>
      <c r="DH20" s="611"/>
      <c r="DI20" s="611"/>
      <c r="DJ20" s="611"/>
      <c r="DK20" s="611"/>
      <c r="DL20" s="611"/>
      <c r="DM20" s="611"/>
      <c r="DN20" s="611"/>
      <c r="DO20" s="611"/>
      <c r="DP20" s="612"/>
      <c r="DQ20" s="619">
        <v>33720620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19690507</v>
      </c>
      <c r="S21" s="611"/>
      <c r="T21" s="611"/>
      <c r="U21" s="611"/>
      <c r="V21" s="611"/>
      <c r="W21" s="611"/>
      <c r="X21" s="611"/>
      <c r="Y21" s="612"/>
      <c r="Z21" s="613">
        <v>36.799999999999997</v>
      </c>
      <c r="AA21" s="613"/>
      <c r="AB21" s="613"/>
      <c r="AC21" s="613"/>
      <c r="AD21" s="614">
        <v>17222773</v>
      </c>
      <c r="AE21" s="614"/>
      <c r="AF21" s="614"/>
      <c r="AG21" s="614"/>
      <c r="AH21" s="614"/>
      <c r="AI21" s="614"/>
      <c r="AJ21" s="614"/>
      <c r="AK21" s="614"/>
      <c r="AL21" s="615">
        <v>59.2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4167</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17222773</v>
      </c>
      <c r="S22" s="611"/>
      <c r="T22" s="611"/>
      <c r="U22" s="611"/>
      <c r="V22" s="611"/>
      <c r="W22" s="611"/>
      <c r="X22" s="611"/>
      <c r="Y22" s="612"/>
      <c r="Z22" s="613">
        <v>32.200000000000003</v>
      </c>
      <c r="AA22" s="613"/>
      <c r="AB22" s="613"/>
      <c r="AC22" s="613"/>
      <c r="AD22" s="614">
        <v>17222773</v>
      </c>
      <c r="AE22" s="614"/>
      <c r="AF22" s="614"/>
      <c r="AG22" s="614"/>
      <c r="AH22" s="614"/>
      <c r="AI22" s="614"/>
      <c r="AJ22" s="614"/>
      <c r="AK22" s="614"/>
      <c r="AL22" s="615">
        <v>59.2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2467734</v>
      </c>
      <c r="S23" s="611"/>
      <c r="T23" s="611"/>
      <c r="U23" s="611"/>
      <c r="V23" s="611"/>
      <c r="W23" s="611"/>
      <c r="X23" s="611"/>
      <c r="Y23" s="612"/>
      <c r="Z23" s="613">
        <v>4.5999999999999996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112503</v>
      </c>
      <c r="BH23" s="611"/>
      <c r="BI23" s="611"/>
      <c r="BJ23" s="611"/>
      <c r="BK23" s="611"/>
      <c r="BL23" s="611"/>
      <c r="BM23" s="611"/>
      <c r="BN23" s="612"/>
      <c r="BO23" s="613">
        <v>1.3</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23849848</v>
      </c>
      <c r="CS24" s="600"/>
      <c r="CT24" s="600"/>
      <c r="CU24" s="600"/>
      <c r="CV24" s="600"/>
      <c r="CW24" s="600"/>
      <c r="CX24" s="600"/>
      <c r="CY24" s="601"/>
      <c r="CZ24" s="604">
        <v>46.2</v>
      </c>
      <c r="DA24" s="605"/>
      <c r="DB24" s="605"/>
      <c r="DC24" s="621"/>
      <c r="DD24" s="640">
        <v>17436385</v>
      </c>
      <c r="DE24" s="600"/>
      <c r="DF24" s="600"/>
      <c r="DG24" s="600"/>
      <c r="DH24" s="600"/>
      <c r="DI24" s="600"/>
      <c r="DJ24" s="600"/>
      <c r="DK24" s="601"/>
      <c r="DL24" s="640">
        <v>16441336</v>
      </c>
      <c r="DM24" s="600"/>
      <c r="DN24" s="600"/>
      <c r="DO24" s="600"/>
      <c r="DP24" s="600"/>
      <c r="DQ24" s="600"/>
      <c r="DR24" s="600"/>
      <c r="DS24" s="600"/>
      <c r="DT24" s="600"/>
      <c r="DU24" s="600"/>
      <c r="DV24" s="601"/>
      <c r="DW24" s="604">
        <v>56.4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31552287</v>
      </c>
      <c r="S25" s="611"/>
      <c r="T25" s="611"/>
      <c r="U25" s="611"/>
      <c r="V25" s="611"/>
      <c r="W25" s="611"/>
      <c r="X25" s="611"/>
      <c r="Y25" s="612"/>
      <c r="Z25" s="613">
        <v>59</v>
      </c>
      <c r="AA25" s="613"/>
      <c r="AB25" s="613"/>
      <c r="AC25" s="613"/>
      <c r="AD25" s="614">
        <v>28971930</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8024304</v>
      </c>
      <c r="CS25" s="643"/>
      <c r="CT25" s="643"/>
      <c r="CU25" s="643"/>
      <c r="CV25" s="643"/>
      <c r="CW25" s="643"/>
      <c r="CX25" s="643"/>
      <c r="CY25" s="644"/>
      <c r="CZ25" s="615">
        <v>15.6</v>
      </c>
      <c r="DA25" s="641"/>
      <c r="DB25" s="641"/>
      <c r="DC25" s="645"/>
      <c r="DD25" s="619">
        <v>7647450</v>
      </c>
      <c r="DE25" s="643"/>
      <c r="DF25" s="643"/>
      <c r="DG25" s="643"/>
      <c r="DH25" s="643"/>
      <c r="DI25" s="643"/>
      <c r="DJ25" s="643"/>
      <c r="DK25" s="644"/>
      <c r="DL25" s="619">
        <v>7600143</v>
      </c>
      <c r="DM25" s="643"/>
      <c r="DN25" s="643"/>
      <c r="DO25" s="643"/>
      <c r="DP25" s="643"/>
      <c r="DQ25" s="643"/>
      <c r="DR25" s="643"/>
      <c r="DS25" s="643"/>
      <c r="DT25" s="643"/>
      <c r="DU25" s="643"/>
      <c r="DV25" s="644"/>
      <c r="DW25" s="615">
        <v>26.1</v>
      </c>
      <c r="DX25" s="641"/>
      <c r="DY25" s="641"/>
      <c r="DZ25" s="641"/>
      <c r="EA25" s="641"/>
      <c r="EB25" s="641"/>
      <c r="EC25" s="642"/>
    </row>
    <row r="26" spans="2:133" ht="11.25" customHeight="1" x14ac:dyDescent="0.15">
      <c r="B26" s="607" t="s">
        <v>283</v>
      </c>
      <c r="C26" s="608"/>
      <c r="D26" s="608"/>
      <c r="E26" s="608"/>
      <c r="F26" s="608"/>
      <c r="G26" s="608"/>
      <c r="H26" s="608"/>
      <c r="I26" s="608"/>
      <c r="J26" s="608"/>
      <c r="K26" s="608"/>
      <c r="L26" s="608"/>
      <c r="M26" s="608"/>
      <c r="N26" s="608"/>
      <c r="O26" s="608"/>
      <c r="P26" s="608"/>
      <c r="Q26" s="609"/>
      <c r="R26" s="610">
        <v>7062</v>
      </c>
      <c r="S26" s="611"/>
      <c r="T26" s="611"/>
      <c r="U26" s="611"/>
      <c r="V26" s="611"/>
      <c r="W26" s="611"/>
      <c r="X26" s="611"/>
      <c r="Y26" s="612"/>
      <c r="Z26" s="613">
        <v>0</v>
      </c>
      <c r="AA26" s="613"/>
      <c r="AB26" s="613"/>
      <c r="AC26" s="613"/>
      <c r="AD26" s="614">
        <v>7062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5239863</v>
      </c>
      <c r="CS26" s="611"/>
      <c r="CT26" s="611"/>
      <c r="CU26" s="611"/>
      <c r="CV26" s="611"/>
      <c r="CW26" s="611"/>
      <c r="CX26" s="611"/>
      <c r="CY26" s="612"/>
      <c r="CZ26" s="615">
        <v>10.199999999999999</v>
      </c>
      <c r="DA26" s="641"/>
      <c r="DB26" s="641"/>
      <c r="DC26" s="645"/>
      <c r="DD26" s="619">
        <v>4987160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15">
      <c r="B27" s="607" t="s">
        <v>286</v>
      </c>
      <c r="C27" s="608"/>
      <c r="D27" s="608"/>
      <c r="E27" s="608"/>
      <c r="F27" s="608"/>
      <c r="G27" s="608"/>
      <c r="H27" s="608"/>
      <c r="I27" s="608"/>
      <c r="J27" s="608"/>
      <c r="K27" s="608"/>
      <c r="L27" s="608"/>
      <c r="M27" s="608"/>
      <c r="N27" s="608"/>
      <c r="O27" s="608"/>
      <c r="P27" s="608"/>
      <c r="Q27" s="609"/>
      <c r="R27" s="610">
        <v>315351</v>
      </c>
      <c r="S27" s="611"/>
      <c r="T27" s="611"/>
      <c r="U27" s="611"/>
      <c r="V27" s="611"/>
      <c r="W27" s="611"/>
      <c r="X27" s="611"/>
      <c r="Y27" s="612"/>
      <c r="Z27" s="613">
        <v>0.6</v>
      </c>
      <c r="AA27" s="613"/>
      <c r="AB27" s="613"/>
      <c r="AC27" s="613"/>
      <c r="AD27" s="614">
        <v>4771</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8524383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9132220</v>
      </c>
      <c r="CS27" s="643"/>
      <c r="CT27" s="643"/>
      <c r="CU27" s="643"/>
      <c r="CV27" s="643"/>
      <c r="CW27" s="643"/>
      <c r="CX27" s="643"/>
      <c r="CY27" s="644"/>
      <c r="CZ27" s="615">
        <v>17.7</v>
      </c>
      <c r="DA27" s="641"/>
      <c r="DB27" s="641"/>
      <c r="DC27" s="645"/>
      <c r="DD27" s="619">
        <v>3194519</v>
      </c>
      <c r="DE27" s="643"/>
      <c r="DF27" s="643"/>
      <c r="DG27" s="643"/>
      <c r="DH27" s="643"/>
      <c r="DI27" s="643"/>
      <c r="DJ27" s="643"/>
      <c r="DK27" s="644"/>
      <c r="DL27" s="619">
        <v>2247277</v>
      </c>
      <c r="DM27" s="643"/>
      <c r="DN27" s="643"/>
      <c r="DO27" s="643"/>
      <c r="DP27" s="643"/>
      <c r="DQ27" s="643"/>
      <c r="DR27" s="643"/>
      <c r="DS27" s="643"/>
      <c r="DT27" s="643"/>
      <c r="DU27" s="643"/>
      <c r="DV27" s="644"/>
      <c r="DW27" s="615">
        <v>7.7</v>
      </c>
      <c r="DX27" s="641"/>
      <c r="DY27" s="641"/>
      <c r="DZ27" s="641"/>
      <c r="EA27" s="641"/>
      <c r="EB27" s="641"/>
      <c r="EC27" s="642"/>
    </row>
    <row r="28" spans="2:133" ht="11.25" customHeight="1" x14ac:dyDescent="0.15">
      <c r="B28" s="607" t="s">
        <v>289</v>
      </c>
      <c r="C28" s="608"/>
      <c r="D28" s="608"/>
      <c r="E28" s="608"/>
      <c r="F28" s="608"/>
      <c r="G28" s="608"/>
      <c r="H28" s="608"/>
      <c r="I28" s="608"/>
      <c r="J28" s="608"/>
      <c r="K28" s="608"/>
      <c r="L28" s="608"/>
      <c r="M28" s="608"/>
      <c r="N28" s="608"/>
      <c r="O28" s="608"/>
      <c r="P28" s="608"/>
      <c r="Q28" s="609"/>
      <c r="R28" s="610">
        <v>323396</v>
      </c>
      <c r="S28" s="611"/>
      <c r="T28" s="611"/>
      <c r="U28" s="611"/>
      <c r="V28" s="611"/>
      <c r="W28" s="611"/>
      <c r="X28" s="611"/>
      <c r="Y28" s="612"/>
      <c r="Z28" s="613">
        <v>0.6</v>
      </c>
      <c r="AA28" s="613"/>
      <c r="AB28" s="613"/>
      <c r="AC28" s="613"/>
      <c r="AD28" s="614">
        <v>30533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6693324</v>
      </c>
      <c r="CS28" s="611"/>
      <c r="CT28" s="611"/>
      <c r="CU28" s="611"/>
      <c r="CV28" s="611"/>
      <c r="CW28" s="611"/>
      <c r="CX28" s="611"/>
      <c r="CY28" s="612"/>
      <c r="CZ28" s="615">
        <v>13</v>
      </c>
      <c r="DA28" s="641"/>
      <c r="DB28" s="641"/>
      <c r="DC28" s="645"/>
      <c r="DD28" s="619">
        <v>6594416</v>
      </c>
      <c r="DE28" s="611"/>
      <c r="DF28" s="611"/>
      <c r="DG28" s="611"/>
      <c r="DH28" s="611"/>
      <c r="DI28" s="611"/>
      <c r="DJ28" s="611"/>
      <c r="DK28" s="612"/>
      <c r="DL28" s="619">
        <v>6593916</v>
      </c>
      <c r="DM28" s="611"/>
      <c r="DN28" s="611"/>
      <c r="DO28" s="611"/>
      <c r="DP28" s="611"/>
      <c r="DQ28" s="611"/>
      <c r="DR28" s="611"/>
      <c r="DS28" s="611"/>
      <c r="DT28" s="611"/>
      <c r="DU28" s="611"/>
      <c r="DV28" s="612"/>
      <c r="DW28" s="615">
        <v>22.6</v>
      </c>
      <c r="DX28" s="641"/>
      <c r="DY28" s="641"/>
      <c r="DZ28" s="641"/>
      <c r="EA28" s="641"/>
      <c r="EB28" s="641"/>
      <c r="EC28" s="642"/>
    </row>
    <row r="29" spans="2:133" ht="11.25" customHeight="1" x14ac:dyDescent="0.15">
      <c r="B29" s="607" t="s">
        <v>291</v>
      </c>
      <c r="C29" s="608"/>
      <c r="D29" s="608"/>
      <c r="E29" s="608"/>
      <c r="F29" s="608"/>
      <c r="G29" s="608"/>
      <c r="H29" s="608"/>
      <c r="I29" s="608"/>
      <c r="J29" s="608"/>
      <c r="K29" s="608"/>
      <c r="L29" s="608"/>
      <c r="M29" s="608"/>
      <c r="N29" s="608"/>
      <c r="O29" s="608"/>
      <c r="P29" s="608"/>
      <c r="Q29" s="609"/>
      <c r="R29" s="610">
        <v>144559</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6693204</v>
      </c>
      <c r="CS29" s="643"/>
      <c r="CT29" s="643"/>
      <c r="CU29" s="643"/>
      <c r="CV29" s="643"/>
      <c r="CW29" s="643"/>
      <c r="CX29" s="643"/>
      <c r="CY29" s="644"/>
      <c r="CZ29" s="615">
        <v>13</v>
      </c>
      <c r="DA29" s="641"/>
      <c r="DB29" s="641"/>
      <c r="DC29" s="645"/>
      <c r="DD29" s="619">
        <v>6594296</v>
      </c>
      <c r="DE29" s="643"/>
      <c r="DF29" s="643"/>
      <c r="DG29" s="643"/>
      <c r="DH29" s="643"/>
      <c r="DI29" s="643"/>
      <c r="DJ29" s="643"/>
      <c r="DK29" s="644"/>
      <c r="DL29" s="619">
        <v>6593796</v>
      </c>
      <c r="DM29" s="643"/>
      <c r="DN29" s="643"/>
      <c r="DO29" s="643"/>
      <c r="DP29" s="643"/>
      <c r="DQ29" s="643"/>
      <c r="DR29" s="643"/>
      <c r="DS29" s="643"/>
      <c r="DT29" s="643"/>
      <c r="DU29" s="643"/>
      <c r="DV29" s="644"/>
      <c r="DW29" s="615">
        <v>22.6</v>
      </c>
      <c r="DX29" s="641"/>
      <c r="DY29" s="641"/>
      <c r="DZ29" s="641"/>
      <c r="EA29" s="641"/>
      <c r="EB29" s="641"/>
      <c r="EC29" s="642"/>
    </row>
    <row r="30" spans="2:133" ht="11.25" customHeight="1" x14ac:dyDescent="0.15">
      <c r="B30" s="607" t="s">
        <v>293</v>
      </c>
      <c r="C30" s="608"/>
      <c r="D30" s="608"/>
      <c r="E30" s="608"/>
      <c r="F30" s="608"/>
      <c r="G30" s="608"/>
      <c r="H30" s="608"/>
      <c r="I30" s="608"/>
      <c r="J30" s="608"/>
      <c r="K30" s="608"/>
      <c r="L30" s="608"/>
      <c r="M30" s="608"/>
      <c r="N30" s="608"/>
      <c r="O30" s="608"/>
      <c r="P30" s="608"/>
      <c r="Q30" s="609"/>
      <c r="R30" s="610">
        <v>7225659</v>
      </c>
      <c r="S30" s="611"/>
      <c r="T30" s="611"/>
      <c r="U30" s="611"/>
      <c r="V30" s="611"/>
      <c r="W30" s="611"/>
      <c r="X30" s="611"/>
      <c r="Y30" s="612"/>
      <c r="Z30" s="613">
        <v>13.5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6479327</v>
      </c>
      <c r="CS30" s="611"/>
      <c r="CT30" s="611"/>
      <c r="CU30" s="611"/>
      <c r="CV30" s="611"/>
      <c r="CW30" s="611"/>
      <c r="CX30" s="611"/>
      <c r="CY30" s="612"/>
      <c r="CZ30" s="615">
        <v>12.6</v>
      </c>
      <c r="DA30" s="641"/>
      <c r="DB30" s="641"/>
      <c r="DC30" s="645"/>
      <c r="DD30" s="619">
        <v>6380419</v>
      </c>
      <c r="DE30" s="611"/>
      <c r="DF30" s="611"/>
      <c r="DG30" s="611"/>
      <c r="DH30" s="611"/>
      <c r="DI30" s="611"/>
      <c r="DJ30" s="611"/>
      <c r="DK30" s="612"/>
      <c r="DL30" s="619">
        <v>6379919</v>
      </c>
      <c r="DM30" s="611"/>
      <c r="DN30" s="611"/>
      <c r="DO30" s="611"/>
      <c r="DP30" s="611"/>
      <c r="DQ30" s="611"/>
      <c r="DR30" s="611"/>
      <c r="DS30" s="611"/>
      <c r="DT30" s="611"/>
      <c r="DU30" s="611"/>
      <c r="DV30" s="612"/>
      <c r="DW30" s="615">
        <v>21.9</v>
      </c>
      <c r="DX30" s="641"/>
      <c r="DY30" s="641"/>
      <c r="DZ30" s="641"/>
      <c r="EA30" s="641"/>
      <c r="EB30" s="641"/>
      <c r="EC30" s="642"/>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97.6</v>
      </c>
      <c r="BN31" s="654"/>
      <c r="BO31" s="654"/>
      <c r="BP31" s="654"/>
      <c r="BQ31" s="655"/>
      <c r="BR31" s="666">
        <v>99.2</v>
      </c>
      <c r="BS31" s="654"/>
      <c r="BT31" s="654"/>
      <c r="BU31" s="654"/>
      <c r="BV31" s="654"/>
      <c r="BW31" s="654"/>
      <c r="BX31" s="605">
        <v>97.6</v>
      </c>
      <c r="BY31" s="654"/>
      <c r="BZ31" s="654"/>
      <c r="CA31" s="654"/>
      <c r="CB31" s="655"/>
      <c r="CD31" s="648"/>
      <c r="CE31" s="649"/>
      <c r="CF31" s="607" t="s">
        <v>300</v>
      </c>
      <c r="CG31" s="608"/>
      <c r="CH31" s="608"/>
      <c r="CI31" s="608"/>
      <c r="CJ31" s="608"/>
      <c r="CK31" s="608"/>
      <c r="CL31" s="608"/>
      <c r="CM31" s="608"/>
      <c r="CN31" s="608"/>
      <c r="CO31" s="608"/>
      <c r="CP31" s="608"/>
      <c r="CQ31" s="609"/>
      <c r="CR31" s="610">
        <v>213877</v>
      </c>
      <c r="CS31" s="643"/>
      <c r="CT31" s="643"/>
      <c r="CU31" s="643"/>
      <c r="CV31" s="643"/>
      <c r="CW31" s="643"/>
      <c r="CX31" s="643"/>
      <c r="CY31" s="644"/>
      <c r="CZ31" s="615">
        <v>0.4</v>
      </c>
      <c r="DA31" s="641"/>
      <c r="DB31" s="641"/>
      <c r="DC31" s="645"/>
      <c r="DD31" s="619">
        <v>213877</v>
      </c>
      <c r="DE31" s="643"/>
      <c r="DF31" s="643"/>
      <c r="DG31" s="643"/>
      <c r="DH31" s="643"/>
      <c r="DI31" s="643"/>
      <c r="DJ31" s="643"/>
      <c r="DK31" s="644"/>
      <c r="DL31" s="619">
        <v>213877</v>
      </c>
      <c r="DM31" s="643"/>
      <c r="DN31" s="643"/>
      <c r="DO31" s="643"/>
      <c r="DP31" s="643"/>
      <c r="DQ31" s="643"/>
      <c r="DR31" s="643"/>
      <c r="DS31" s="643"/>
      <c r="DT31" s="643"/>
      <c r="DU31" s="643"/>
      <c r="DV31" s="644"/>
      <c r="DW31" s="615">
        <v>0.7</v>
      </c>
      <c r="DX31" s="641"/>
      <c r="DY31" s="641"/>
      <c r="DZ31" s="641"/>
      <c r="EA31" s="641"/>
      <c r="EB31" s="641"/>
      <c r="EC31" s="642"/>
    </row>
    <row r="32" spans="2:133" ht="11.25" customHeight="1" x14ac:dyDescent="0.15">
      <c r="B32" s="607" t="s">
        <v>301</v>
      </c>
      <c r="C32" s="608"/>
      <c r="D32" s="608"/>
      <c r="E32" s="608"/>
      <c r="F32" s="608"/>
      <c r="G32" s="608"/>
      <c r="H32" s="608"/>
      <c r="I32" s="608"/>
      <c r="J32" s="608"/>
      <c r="K32" s="608"/>
      <c r="L32" s="608"/>
      <c r="M32" s="608"/>
      <c r="N32" s="608"/>
      <c r="O32" s="608"/>
      <c r="P32" s="608"/>
      <c r="Q32" s="609"/>
      <c r="R32" s="610">
        <v>3981288</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3"/>
      <c r="BI32" s="643"/>
      <c r="BJ32" s="643"/>
      <c r="BK32" s="643"/>
      <c r="BL32" s="643"/>
      <c r="BM32" s="616">
        <v>98.8</v>
      </c>
      <c r="BN32" s="643"/>
      <c r="BO32" s="643"/>
      <c r="BP32" s="643"/>
      <c r="BQ32" s="665"/>
      <c r="BR32" s="667">
        <v>99.5</v>
      </c>
      <c r="BS32" s="643"/>
      <c r="BT32" s="643"/>
      <c r="BU32" s="643"/>
      <c r="BV32" s="643"/>
      <c r="BW32" s="643"/>
      <c r="BX32" s="616">
        <v>98.8</v>
      </c>
      <c r="BY32" s="643"/>
      <c r="BZ32" s="643"/>
      <c r="CA32" s="643"/>
      <c r="CB32" s="665"/>
      <c r="CD32" s="650"/>
      <c r="CE32" s="651"/>
      <c r="CF32" s="607" t="s">
        <v>304</v>
      </c>
      <c r="CG32" s="608"/>
      <c r="CH32" s="608"/>
      <c r="CI32" s="608"/>
      <c r="CJ32" s="608"/>
      <c r="CK32" s="608"/>
      <c r="CL32" s="608"/>
      <c r="CM32" s="608"/>
      <c r="CN32" s="608"/>
      <c r="CO32" s="608"/>
      <c r="CP32" s="608"/>
      <c r="CQ32" s="609"/>
      <c r="CR32" s="610">
        <v>120</v>
      </c>
      <c r="CS32" s="611"/>
      <c r="CT32" s="611"/>
      <c r="CU32" s="611"/>
      <c r="CV32" s="611"/>
      <c r="CW32" s="611"/>
      <c r="CX32" s="611"/>
      <c r="CY32" s="612"/>
      <c r="CZ32" s="615">
        <v>0</v>
      </c>
      <c r="DA32" s="641"/>
      <c r="DB32" s="641"/>
      <c r="DC32" s="645"/>
      <c r="DD32" s="619">
        <v>120</v>
      </c>
      <c r="DE32" s="611"/>
      <c r="DF32" s="611"/>
      <c r="DG32" s="611"/>
      <c r="DH32" s="611"/>
      <c r="DI32" s="611"/>
      <c r="DJ32" s="611"/>
      <c r="DK32" s="612"/>
      <c r="DL32" s="619">
        <v>120</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15">
      <c r="B33" s="607" t="s">
        <v>305</v>
      </c>
      <c r="C33" s="608"/>
      <c r="D33" s="608"/>
      <c r="E33" s="608"/>
      <c r="F33" s="608"/>
      <c r="G33" s="608"/>
      <c r="H33" s="608"/>
      <c r="I33" s="608"/>
      <c r="J33" s="608"/>
      <c r="K33" s="608"/>
      <c r="L33" s="608"/>
      <c r="M33" s="608"/>
      <c r="N33" s="608"/>
      <c r="O33" s="608"/>
      <c r="P33" s="608"/>
      <c r="Q33" s="609"/>
      <c r="R33" s="610">
        <v>179882</v>
      </c>
      <c r="S33" s="611"/>
      <c r="T33" s="611"/>
      <c r="U33" s="611"/>
      <c r="V33" s="611"/>
      <c r="W33" s="611"/>
      <c r="X33" s="611"/>
      <c r="Y33" s="612"/>
      <c r="Z33" s="613">
        <v>0.3</v>
      </c>
      <c r="AA33" s="613"/>
      <c r="AB33" s="613"/>
      <c r="AC33" s="613"/>
      <c r="AD33" s="614">
        <v>57486</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96.3</v>
      </c>
      <c r="BN33" s="669"/>
      <c r="BO33" s="669"/>
      <c r="BP33" s="669"/>
      <c r="BQ33" s="671"/>
      <c r="BR33" s="668">
        <v>99</v>
      </c>
      <c r="BS33" s="669"/>
      <c r="BT33" s="669"/>
      <c r="BU33" s="669"/>
      <c r="BV33" s="669"/>
      <c r="BW33" s="669"/>
      <c r="BX33" s="670">
        <v>96.3</v>
      </c>
      <c r="BY33" s="669"/>
      <c r="BZ33" s="669"/>
      <c r="CA33" s="669"/>
      <c r="CB33" s="671"/>
      <c r="CD33" s="607" t="s">
        <v>307</v>
      </c>
      <c r="CE33" s="608"/>
      <c r="CF33" s="608"/>
      <c r="CG33" s="608"/>
      <c r="CH33" s="608"/>
      <c r="CI33" s="608"/>
      <c r="CJ33" s="608"/>
      <c r="CK33" s="608"/>
      <c r="CL33" s="608"/>
      <c r="CM33" s="608"/>
      <c r="CN33" s="608"/>
      <c r="CO33" s="608"/>
      <c r="CP33" s="608"/>
      <c r="CQ33" s="609"/>
      <c r="CR33" s="610">
        <v>20601533</v>
      </c>
      <c r="CS33" s="643"/>
      <c r="CT33" s="643"/>
      <c r="CU33" s="643"/>
      <c r="CV33" s="643"/>
      <c r="CW33" s="643"/>
      <c r="CX33" s="643"/>
      <c r="CY33" s="644"/>
      <c r="CZ33" s="615">
        <v>39.9</v>
      </c>
      <c r="DA33" s="641"/>
      <c r="DB33" s="641"/>
      <c r="DC33" s="645"/>
      <c r="DD33" s="619">
        <v>14881913</v>
      </c>
      <c r="DE33" s="643"/>
      <c r="DF33" s="643"/>
      <c r="DG33" s="643"/>
      <c r="DH33" s="643"/>
      <c r="DI33" s="643"/>
      <c r="DJ33" s="643"/>
      <c r="DK33" s="644"/>
      <c r="DL33" s="619">
        <v>10896210</v>
      </c>
      <c r="DM33" s="643"/>
      <c r="DN33" s="643"/>
      <c r="DO33" s="643"/>
      <c r="DP33" s="643"/>
      <c r="DQ33" s="643"/>
      <c r="DR33" s="643"/>
      <c r="DS33" s="643"/>
      <c r="DT33" s="643"/>
      <c r="DU33" s="643"/>
      <c r="DV33" s="644"/>
      <c r="DW33" s="615">
        <v>37.4</v>
      </c>
      <c r="DX33" s="641"/>
      <c r="DY33" s="641"/>
      <c r="DZ33" s="641"/>
      <c r="EA33" s="641"/>
      <c r="EB33" s="641"/>
      <c r="EC33" s="642"/>
    </row>
    <row r="34" spans="2:133" ht="11.25" customHeight="1" x14ac:dyDescent="0.15">
      <c r="B34" s="607" t="s">
        <v>308</v>
      </c>
      <c r="C34" s="608"/>
      <c r="D34" s="608"/>
      <c r="E34" s="608"/>
      <c r="F34" s="608"/>
      <c r="G34" s="608"/>
      <c r="H34" s="608"/>
      <c r="I34" s="608"/>
      <c r="J34" s="608"/>
      <c r="K34" s="608"/>
      <c r="L34" s="608"/>
      <c r="M34" s="608"/>
      <c r="N34" s="608"/>
      <c r="O34" s="608"/>
      <c r="P34" s="608"/>
      <c r="Q34" s="609"/>
      <c r="R34" s="610">
        <v>486734</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6778702</v>
      </c>
      <c r="CS34" s="611"/>
      <c r="CT34" s="611"/>
      <c r="CU34" s="611"/>
      <c r="CV34" s="611"/>
      <c r="CW34" s="611"/>
      <c r="CX34" s="611"/>
      <c r="CY34" s="612"/>
      <c r="CZ34" s="615">
        <v>13.1</v>
      </c>
      <c r="DA34" s="641"/>
      <c r="DB34" s="641"/>
      <c r="DC34" s="645"/>
      <c r="DD34" s="619">
        <v>4461946</v>
      </c>
      <c r="DE34" s="611"/>
      <c r="DF34" s="611"/>
      <c r="DG34" s="611"/>
      <c r="DH34" s="611"/>
      <c r="DI34" s="611"/>
      <c r="DJ34" s="611"/>
      <c r="DK34" s="612"/>
      <c r="DL34" s="619">
        <v>4155291</v>
      </c>
      <c r="DM34" s="611"/>
      <c r="DN34" s="611"/>
      <c r="DO34" s="611"/>
      <c r="DP34" s="611"/>
      <c r="DQ34" s="611"/>
      <c r="DR34" s="611"/>
      <c r="DS34" s="611"/>
      <c r="DT34" s="611"/>
      <c r="DU34" s="611"/>
      <c r="DV34" s="612"/>
      <c r="DW34" s="615">
        <v>14.2</v>
      </c>
      <c r="DX34" s="641"/>
      <c r="DY34" s="641"/>
      <c r="DZ34" s="641"/>
      <c r="EA34" s="641"/>
      <c r="EB34" s="641"/>
      <c r="EC34" s="642"/>
    </row>
    <row r="35" spans="2:133" ht="11.25" customHeight="1" x14ac:dyDescent="0.15">
      <c r="B35" s="607" t="s">
        <v>310</v>
      </c>
      <c r="C35" s="608"/>
      <c r="D35" s="608"/>
      <c r="E35" s="608"/>
      <c r="F35" s="608"/>
      <c r="G35" s="608"/>
      <c r="H35" s="608"/>
      <c r="I35" s="608"/>
      <c r="J35" s="608"/>
      <c r="K35" s="608"/>
      <c r="L35" s="608"/>
      <c r="M35" s="608"/>
      <c r="N35" s="608"/>
      <c r="O35" s="608"/>
      <c r="P35" s="608"/>
      <c r="Q35" s="609"/>
      <c r="R35" s="610">
        <v>2766031</v>
      </c>
      <c r="S35" s="611"/>
      <c r="T35" s="611"/>
      <c r="U35" s="611"/>
      <c r="V35" s="611"/>
      <c r="W35" s="611"/>
      <c r="X35" s="611"/>
      <c r="Y35" s="612"/>
      <c r="Z35" s="613">
        <v>5.2</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1351607</v>
      </c>
      <c r="CS35" s="643"/>
      <c r="CT35" s="643"/>
      <c r="CU35" s="643"/>
      <c r="CV35" s="643"/>
      <c r="CW35" s="643"/>
      <c r="CX35" s="643"/>
      <c r="CY35" s="644"/>
      <c r="CZ35" s="615">
        <v>2.6</v>
      </c>
      <c r="DA35" s="641"/>
      <c r="DB35" s="641"/>
      <c r="DC35" s="645"/>
      <c r="DD35" s="619">
        <v>982686</v>
      </c>
      <c r="DE35" s="643"/>
      <c r="DF35" s="643"/>
      <c r="DG35" s="643"/>
      <c r="DH35" s="643"/>
      <c r="DI35" s="643"/>
      <c r="DJ35" s="643"/>
      <c r="DK35" s="644"/>
      <c r="DL35" s="619">
        <v>760181</v>
      </c>
      <c r="DM35" s="643"/>
      <c r="DN35" s="643"/>
      <c r="DO35" s="643"/>
      <c r="DP35" s="643"/>
      <c r="DQ35" s="643"/>
      <c r="DR35" s="643"/>
      <c r="DS35" s="643"/>
      <c r="DT35" s="643"/>
      <c r="DU35" s="643"/>
      <c r="DV35" s="644"/>
      <c r="DW35" s="615">
        <v>2.6</v>
      </c>
      <c r="DX35" s="641"/>
      <c r="DY35" s="641"/>
      <c r="DZ35" s="641"/>
      <c r="EA35" s="641"/>
      <c r="EB35" s="641"/>
      <c r="EC35" s="642"/>
    </row>
    <row r="36" spans="2:133" ht="11.25" customHeight="1" x14ac:dyDescent="0.15">
      <c r="B36" s="607" t="s">
        <v>314</v>
      </c>
      <c r="C36" s="608"/>
      <c r="D36" s="608"/>
      <c r="E36" s="608"/>
      <c r="F36" s="608"/>
      <c r="G36" s="608"/>
      <c r="H36" s="608"/>
      <c r="I36" s="608"/>
      <c r="J36" s="608"/>
      <c r="K36" s="608"/>
      <c r="L36" s="608"/>
      <c r="M36" s="608"/>
      <c r="N36" s="608"/>
      <c r="O36" s="608"/>
      <c r="P36" s="608"/>
      <c r="Q36" s="609"/>
      <c r="R36" s="610">
        <v>1271412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6672622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171693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5708146</v>
      </c>
      <c r="CS36" s="611"/>
      <c r="CT36" s="611"/>
      <c r="CU36" s="611"/>
      <c r="CV36" s="611"/>
      <c r="CW36" s="611"/>
      <c r="CX36" s="611"/>
      <c r="CY36" s="612"/>
      <c r="CZ36" s="615">
        <v>11.1</v>
      </c>
      <c r="DA36" s="641"/>
      <c r="DB36" s="641"/>
      <c r="DC36" s="645"/>
      <c r="DD36" s="619">
        <v>3916610</v>
      </c>
      <c r="DE36" s="611"/>
      <c r="DF36" s="611"/>
      <c r="DG36" s="611"/>
      <c r="DH36" s="611"/>
      <c r="DI36" s="611"/>
      <c r="DJ36" s="611"/>
      <c r="DK36" s="612"/>
      <c r="DL36" s="619">
        <v>3048941</v>
      </c>
      <c r="DM36" s="611"/>
      <c r="DN36" s="611"/>
      <c r="DO36" s="611"/>
      <c r="DP36" s="611"/>
      <c r="DQ36" s="611"/>
      <c r="DR36" s="611"/>
      <c r="DS36" s="611"/>
      <c r="DT36" s="611"/>
      <c r="DU36" s="611"/>
      <c r="DV36" s="612"/>
      <c r="DW36" s="615">
        <v>10.5</v>
      </c>
      <c r="DX36" s="641"/>
      <c r="DY36" s="641"/>
      <c r="DZ36" s="641"/>
      <c r="EA36" s="641"/>
      <c r="EB36" s="641"/>
      <c r="EC36" s="642"/>
    </row>
    <row r="37" spans="2:133" ht="11.25" customHeight="1" x14ac:dyDescent="0.15">
      <c r="B37" s="607" t="s">
        <v>318</v>
      </c>
      <c r="C37" s="608"/>
      <c r="D37" s="608"/>
      <c r="E37" s="608"/>
      <c r="F37" s="608"/>
      <c r="G37" s="608"/>
      <c r="H37" s="608"/>
      <c r="I37" s="608"/>
      <c r="J37" s="608"/>
      <c r="K37" s="608"/>
      <c r="L37" s="608"/>
      <c r="M37" s="608"/>
      <c r="N37" s="608"/>
      <c r="O37" s="608"/>
      <c r="P37" s="608"/>
      <c r="Q37" s="609"/>
      <c r="R37" s="610">
        <v>1094468</v>
      </c>
      <c r="S37" s="611"/>
      <c r="T37" s="611"/>
      <c r="U37" s="611"/>
      <c r="V37" s="611"/>
      <c r="W37" s="611"/>
      <c r="X37" s="611"/>
      <c r="Y37" s="612"/>
      <c r="Z37" s="613">
        <v>2</v>
      </c>
      <c r="AA37" s="613"/>
      <c r="AB37" s="613"/>
      <c r="AC37" s="613"/>
      <c r="AD37" s="614">
        <v>31515</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2581294</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28718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834800</v>
      </c>
      <c r="CS37" s="643"/>
      <c r="CT37" s="643"/>
      <c r="CU37" s="643"/>
      <c r="CV37" s="643"/>
      <c r="CW37" s="643"/>
      <c r="CX37" s="643"/>
      <c r="CY37" s="644"/>
      <c r="CZ37" s="615">
        <v>1.6</v>
      </c>
      <c r="DA37" s="641"/>
      <c r="DB37" s="641"/>
      <c r="DC37" s="645"/>
      <c r="DD37" s="619">
        <v>739518</v>
      </c>
      <c r="DE37" s="643"/>
      <c r="DF37" s="643"/>
      <c r="DG37" s="643"/>
      <c r="DH37" s="643"/>
      <c r="DI37" s="643"/>
      <c r="DJ37" s="643"/>
      <c r="DK37" s="644"/>
      <c r="DL37" s="619">
        <v>739518</v>
      </c>
      <c r="DM37" s="643"/>
      <c r="DN37" s="643"/>
      <c r="DO37" s="643"/>
      <c r="DP37" s="643"/>
      <c r="DQ37" s="643"/>
      <c r="DR37" s="643"/>
      <c r="DS37" s="643"/>
      <c r="DT37" s="643"/>
      <c r="DU37" s="643"/>
      <c r="DV37" s="644"/>
      <c r="DW37" s="615">
        <v>2.5</v>
      </c>
      <c r="DX37" s="641"/>
      <c r="DY37" s="641"/>
      <c r="DZ37" s="641"/>
      <c r="EA37" s="641"/>
      <c r="EB37" s="641"/>
      <c r="EC37" s="642"/>
    </row>
    <row r="38" spans="2:133" ht="11.25" customHeight="1" x14ac:dyDescent="0.15">
      <c r="B38" s="607" t="s">
        <v>322</v>
      </c>
      <c r="C38" s="608"/>
      <c r="D38" s="608"/>
      <c r="E38" s="608"/>
      <c r="F38" s="608"/>
      <c r="G38" s="608"/>
      <c r="H38" s="608"/>
      <c r="I38" s="608"/>
      <c r="J38" s="608"/>
      <c r="K38" s="608"/>
      <c r="L38" s="608"/>
      <c r="M38" s="608"/>
      <c r="N38" s="608"/>
      <c r="O38" s="608"/>
      <c r="P38" s="608"/>
      <c r="Q38" s="609"/>
      <c r="R38" s="610">
        <v>4123859</v>
      </c>
      <c r="S38" s="611"/>
      <c r="T38" s="611"/>
      <c r="U38" s="611"/>
      <c r="V38" s="611"/>
      <c r="W38" s="611"/>
      <c r="X38" s="611"/>
      <c r="Y38" s="612"/>
      <c r="Z38" s="613">
        <v>7.7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572235</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9008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3516259</v>
      </c>
      <c r="CS38" s="611"/>
      <c r="CT38" s="611"/>
      <c r="CU38" s="611"/>
      <c r="CV38" s="611"/>
      <c r="CW38" s="611"/>
      <c r="CX38" s="611"/>
      <c r="CY38" s="612"/>
      <c r="CZ38" s="615">
        <v>6.8</v>
      </c>
      <c r="DA38" s="641"/>
      <c r="DB38" s="641"/>
      <c r="DC38" s="645"/>
      <c r="DD38" s="619">
        <v>2957420</v>
      </c>
      <c r="DE38" s="611"/>
      <c r="DF38" s="611"/>
      <c r="DG38" s="611"/>
      <c r="DH38" s="611"/>
      <c r="DI38" s="611"/>
      <c r="DJ38" s="611"/>
      <c r="DK38" s="612"/>
      <c r="DL38" s="619">
        <v>2745064</v>
      </c>
      <c r="DM38" s="611"/>
      <c r="DN38" s="611"/>
      <c r="DO38" s="611"/>
      <c r="DP38" s="611"/>
      <c r="DQ38" s="611"/>
      <c r="DR38" s="611"/>
      <c r="DS38" s="611"/>
      <c r="DT38" s="611"/>
      <c r="DU38" s="611"/>
      <c r="DV38" s="612"/>
      <c r="DW38" s="615">
        <v>9.4</v>
      </c>
      <c r="DX38" s="641"/>
      <c r="DY38" s="641"/>
      <c r="DZ38" s="641"/>
      <c r="EA38" s="641"/>
      <c r="EB38" s="641"/>
      <c r="EC38" s="642"/>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61000</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12984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1641743</v>
      </c>
      <c r="CS39" s="643"/>
      <c r="CT39" s="643"/>
      <c r="CU39" s="643"/>
      <c r="CV39" s="643"/>
      <c r="CW39" s="643"/>
      <c r="CX39" s="643"/>
      <c r="CY39" s="644"/>
      <c r="CZ39" s="615">
        <v>3.2</v>
      </c>
      <c r="DA39" s="641"/>
      <c r="DB39" s="641"/>
      <c r="DC39" s="645"/>
      <c r="DD39" s="619">
        <v>1110855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15">
      <c r="B40" s="607" t="s">
        <v>330</v>
      </c>
      <c r="C40" s="608"/>
      <c r="D40" s="608"/>
      <c r="E40" s="608"/>
      <c r="F40" s="608"/>
      <c r="G40" s="608"/>
      <c r="H40" s="608"/>
      <c r="I40" s="608"/>
      <c r="J40" s="608"/>
      <c r="K40" s="608"/>
      <c r="L40" s="608"/>
      <c r="M40" s="608"/>
      <c r="N40" s="608"/>
      <c r="O40" s="608"/>
      <c r="P40" s="608"/>
      <c r="Q40" s="609"/>
      <c r="R40" s="610">
        <v>68759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14268</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96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1605076</v>
      </c>
      <c r="CS40" s="611"/>
      <c r="CT40" s="611"/>
      <c r="CU40" s="611"/>
      <c r="CV40" s="611"/>
      <c r="CW40" s="611"/>
      <c r="CX40" s="611"/>
      <c r="CY40" s="612"/>
      <c r="CZ40" s="615">
        <v>3.1</v>
      </c>
      <c r="DA40" s="641"/>
      <c r="DB40" s="641"/>
      <c r="DC40" s="645"/>
      <c r="DD40" s="619">
        <v>1452396</v>
      </c>
      <c r="DE40" s="611"/>
      <c r="DF40" s="611"/>
      <c r="DG40" s="611"/>
      <c r="DH40" s="611"/>
      <c r="DI40" s="611"/>
      <c r="DJ40" s="611"/>
      <c r="DK40" s="612"/>
      <c r="DL40" s="619">
        <v>186733</v>
      </c>
      <c r="DM40" s="611"/>
      <c r="DN40" s="611"/>
      <c r="DO40" s="611"/>
      <c r="DP40" s="611"/>
      <c r="DQ40" s="611"/>
      <c r="DR40" s="611"/>
      <c r="DS40" s="611"/>
      <c r="DT40" s="611"/>
      <c r="DU40" s="611"/>
      <c r="DV40" s="612"/>
      <c r="DW40" s="615">
        <v>0.6</v>
      </c>
      <c r="DX40" s="641"/>
      <c r="DY40" s="641"/>
      <c r="DZ40" s="641"/>
      <c r="EA40" s="641"/>
      <c r="EB40" s="641"/>
      <c r="EC40" s="642"/>
    </row>
    <row r="41" spans="2:133" ht="11.25" customHeight="1" x14ac:dyDescent="0.15">
      <c r="B41" s="631" t="s">
        <v>335</v>
      </c>
      <c r="C41" s="632"/>
      <c r="D41" s="632"/>
      <c r="E41" s="632"/>
      <c r="F41" s="632"/>
      <c r="G41" s="632"/>
      <c r="H41" s="632"/>
      <c r="I41" s="632"/>
      <c r="J41" s="632"/>
      <c r="K41" s="632"/>
      <c r="L41" s="632"/>
      <c r="M41" s="632"/>
      <c r="N41" s="632"/>
      <c r="O41" s="632"/>
      <c r="P41" s="632"/>
      <c r="Q41" s="633"/>
      <c r="R41" s="682">
        <v>53471988</v>
      </c>
      <c r="S41" s="683"/>
      <c r="T41" s="683"/>
      <c r="U41" s="683"/>
      <c r="V41" s="683"/>
      <c r="W41" s="683"/>
      <c r="X41" s="683"/>
      <c r="Y41" s="687"/>
      <c r="Z41" s="688">
        <v>100</v>
      </c>
      <c r="AA41" s="688"/>
      <c r="AB41" s="688"/>
      <c r="AC41" s="688"/>
      <c r="AD41" s="689">
        <v>29103297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654779</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2789046</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453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7151531</v>
      </c>
      <c r="CS42" s="643"/>
      <c r="CT42" s="643"/>
      <c r="CU42" s="643"/>
      <c r="CV42" s="643"/>
      <c r="CW42" s="643"/>
      <c r="CX42" s="643"/>
      <c r="CY42" s="644"/>
      <c r="CZ42" s="615">
        <v>13.9</v>
      </c>
      <c r="DA42" s="641"/>
      <c r="DB42" s="641"/>
      <c r="DC42" s="645"/>
      <c r="DD42" s="619">
        <v>1402322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240318</v>
      </c>
      <c r="CS43" s="643"/>
      <c r="CT43" s="643"/>
      <c r="CU43" s="643"/>
      <c r="CV43" s="643"/>
      <c r="CW43" s="643"/>
      <c r="CX43" s="643"/>
      <c r="CY43" s="644"/>
      <c r="CZ43" s="615">
        <v>0.5</v>
      </c>
      <c r="DA43" s="641"/>
      <c r="DB43" s="641"/>
      <c r="DC43" s="645"/>
      <c r="DD43" s="619">
        <v>240318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5429184</v>
      </c>
      <c r="CS44" s="611"/>
      <c r="CT44" s="611"/>
      <c r="CU44" s="611"/>
      <c r="CV44" s="611"/>
      <c r="CW44" s="611"/>
      <c r="CX44" s="611"/>
      <c r="CY44" s="612"/>
      <c r="CZ44" s="615">
        <v>10.5</v>
      </c>
      <c r="DA44" s="616"/>
      <c r="DB44" s="616"/>
      <c r="DC44" s="622"/>
      <c r="DD44" s="619">
        <v>793808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2471427</v>
      </c>
      <c r="CS45" s="643"/>
      <c r="CT45" s="643"/>
      <c r="CU45" s="643"/>
      <c r="CV45" s="643"/>
      <c r="CW45" s="643"/>
      <c r="CX45" s="643"/>
      <c r="CY45" s="644"/>
      <c r="CZ45" s="615">
        <v>4.8</v>
      </c>
      <c r="DA45" s="641"/>
      <c r="DB45" s="641"/>
      <c r="DC45" s="645"/>
      <c r="DD45" s="619">
        <v>277171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2876937</v>
      </c>
      <c r="CS46" s="611"/>
      <c r="CT46" s="611"/>
      <c r="CU46" s="611"/>
      <c r="CV46" s="611"/>
      <c r="CW46" s="611"/>
      <c r="CX46" s="611"/>
      <c r="CY46" s="612"/>
      <c r="CZ46" s="615">
        <v>5.6</v>
      </c>
      <c r="DA46" s="616"/>
      <c r="DB46" s="616"/>
      <c r="DC46" s="622"/>
      <c r="DD46" s="619">
        <v>494372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1722347</v>
      </c>
      <c r="CS47" s="643"/>
      <c r="CT47" s="643"/>
      <c r="CU47" s="643"/>
      <c r="CV47" s="643"/>
      <c r="CW47" s="643"/>
      <c r="CX47" s="643"/>
      <c r="CY47" s="644"/>
      <c r="CZ47" s="615">
        <v>3.3</v>
      </c>
      <c r="DA47" s="641"/>
      <c r="DB47" s="641"/>
      <c r="DC47" s="645"/>
      <c r="DD47" s="619">
        <v>608514</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51602912</v>
      </c>
      <c r="CS49" s="669"/>
      <c r="CT49" s="669"/>
      <c r="CU49" s="669"/>
      <c r="CV49" s="669"/>
      <c r="CW49" s="669"/>
      <c r="CX49" s="669"/>
      <c r="CY49" s="698"/>
      <c r="CZ49" s="690">
        <v>100</v>
      </c>
      <c r="DA49" s="699"/>
      <c r="DB49" s="699"/>
      <c r="DC49" s="700"/>
      <c r="DD49" s="701">
        <v>33720620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5yMw3a5XhcdYJGjDNuInqOkq+RyIaTr0AbWzqqXgfcpUmjDBPOxsUe/khVbU+k1dltzgdhX4XFPflgkRDTHvkA==" saltValue="h676QSptoWBhjpdvEz0C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53300</v>
      </c>
      <c r="R7" s="740"/>
      <c r="S7" s="740"/>
      <c r="T7" s="740"/>
      <c r="U7" s="740"/>
      <c r="V7" s="740">
        <v>51461</v>
      </c>
      <c r="W7" s="740"/>
      <c r="X7" s="740"/>
      <c r="Y7" s="740"/>
      <c r="Z7" s="740"/>
      <c r="AA7" s="740">
        <v>1840</v>
      </c>
      <c r="AB7" s="740"/>
      <c r="AC7" s="740"/>
      <c r="AD7" s="740"/>
      <c r="AE7" s="741"/>
      <c r="AF7" s="742">
        <v>1265</v>
      </c>
      <c r="AG7" s="743"/>
      <c r="AH7" s="743"/>
      <c r="AI7" s="743"/>
      <c r="AJ7" s="744"/>
      <c r="AK7" s="745">
        <v>2780</v>
      </c>
      <c r="AL7" s="746"/>
      <c r="AM7" s="746"/>
      <c r="AN7" s="746"/>
      <c r="AO7" s="746"/>
      <c r="AP7" s="746">
        <v>61450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-7</v>
      </c>
      <c r="CI7" s="731"/>
      <c r="CJ7" s="731"/>
      <c r="CK7" s="731"/>
      <c r="CL7" s="732"/>
      <c r="CM7" s="730">
        <v>7</v>
      </c>
      <c r="CN7" s="731"/>
      <c r="CO7" s="731"/>
      <c r="CP7" s="731"/>
      <c r="CQ7" s="732"/>
      <c r="CR7" s="730">
        <v>50</v>
      </c>
      <c r="CS7" s="731"/>
      <c r="CT7" s="731"/>
      <c r="CU7" s="731"/>
      <c r="CV7" s="732"/>
      <c r="CW7" s="730">
        <v>1</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143</v>
      </c>
      <c r="R8" s="771"/>
      <c r="S8" s="771"/>
      <c r="T8" s="771"/>
      <c r="U8" s="771"/>
      <c r="V8" s="771">
        <v>136</v>
      </c>
      <c r="W8" s="771"/>
      <c r="X8" s="771"/>
      <c r="Y8" s="771"/>
      <c r="Z8" s="771"/>
      <c r="AA8" s="771">
        <v>7</v>
      </c>
      <c r="AB8" s="771"/>
      <c r="AC8" s="771"/>
      <c r="AD8" s="771"/>
      <c r="AE8" s="772"/>
      <c r="AF8" s="773">
        <v>7</v>
      </c>
      <c r="AG8" s="774"/>
      <c r="AH8" s="774"/>
      <c r="AI8" s="774"/>
      <c r="AJ8" s="775"/>
      <c r="AK8" s="756">
        <v>73</v>
      </c>
      <c r="AL8" s="757"/>
      <c r="AM8" s="757"/>
      <c r="AN8" s="757"/>
      <c r="AO8" s="757"/>
      <c r="AP8" s="757">
        <v>31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562</v>
      </c>
      <c r="BT8" s="761"/>
      <c r="BU8" s="761"/>
      <c r="BV8" s="761"/>
      <c r="BW8" s="761"/>
      <c r="BX8" s="761"/>
      <c r="BY8" s="761"/>
      <c r="BZ8" s="761"/>
      <c r="CA8" s="761"/>
      <c r="CB8" s="761"/>
      <c r="CC8" s="761"/>
      <c r="CD8" s="761"/>
      <c r="CE8" s="761"/>
      <c r="CF8" s="761"/>
      <c r="CG8" s="762"/>
      <c r="CH8" s="763">
        <v>-3</v>
      </c>
      <c r="CI8" s="764"/>
      <c r="CJ8" s="764"/>
      <c r="CK8" s="764"/>
      <c r="CL8" s="765"/>
      <c r="CM8" s="763">
        <v>53</v>
      </c>
      <c r="CN8" s="764"/>
      <c r="CO8" s="764"/>
      <c r="CP8" s="764"/>
      <c r="CQ8" s="765"/>
      <c r="CR8" s="763">
        <v>10</v>
      </c>
      <c r="CS8" s="764"/>
      <c r="CT8" s="764"/>
      <c r="CU8" s="764"/>
      <c r="CV8" s="765"/>
      <c r="CW8" s="763" t="s">
        <v>552</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7"/>
    </row>
    <row r="9" spans="1:131" s="218" customFormat="1" ht="26.25" customHeight="1" x14ac:dyDescent="0.15">
      <c r="A9" s="221">
        <v>3</v>
      </c>
      <c r="B9" s="767" t="s">
        <v>376</v>
      </c>
      <c r="C9" s="768"/>
      <c r="D9" s="768"/>
      <c r="E9" s="768"/>
      <c r="F9" s="768"/>
      <c r="G9" s="768"/>
      <c r="H9" s="768"/>
      <c r="I9" s="768"/>
      <c r="J9" s="768"/>
      <c r="K9" s="768"/>
      <c r="L9" s="768"/>
      <c r="M9" s="768"/>
      <c r="N9" s="768"/>
      <c r="O9" s="768"/>
      <c r="P9" s="769"/>
      <c r="Q9" s="770">
        <v>247</v>
      </c>
      <c r="R9" s="771"/>
      <c r="S9" s="771"/>
      <c r="T9" s="771"/>
      <c r="U9" s="771"/>
      <c r="V9" s="771">
        <v>227</v>
      </c>
      <c r="W9" s="771"/>
      <c r="X9" s="771"/>
      <c r="Y9" s="771"/>
      <c r="Z9" s="771"/>
      <c r="AA9" s="771">
        <v>20</v>
      </c>
      <c r="AB9" s="771"/>
      <c r="AC9" s="771"/>
      <c r="AD9" s="771"/>
      <c r="AE9" s="772"/>
      <c r="AF9" s="773">
        <v>20</v>
      </c>
      <c r="AG9" s="774"/>
      <c r="AH9" s="774"/>
      <c r="AI9" s="774"/>
      <c r="AJ9" s="775"/>
      <c r="AK9" s="756">
        <v>148</v>
      </c>
      <c r="AL9" s="757"/>
      <c r="AM9" s="757"/>
      <c r="AN9" s="757"/>
      <c r="AO9" s="757"/>
      <c r="AP9" s="757">
        <v>477</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563</v>
      </c>
      <c r="BT9" s="761"/>
      <c r="BU9" s="761"/>
      <c r="BV9" s="761"/>
      <c r="BW9" s="761"/>
      <c r="BX9" s="761"/>
      <c r="BY9" s="761"/>
      <c r="BZ9" s="761"/>
      <c r="CA9" s="761"/>
      <c r="CB9" s="761"/>
      <c r="CC9" s="761"/>
      <c r="CD9" s="761"/>
      <c r="CE9" s="761"/>
      <c r="CF9" s="761"/>
      <c r="CG9" s="762"/>
      <c r="CH9" s="763">
        <v>-42</v>
      </c>
      <c r="CI9" s="764"/>
      <c r="CJ9" s="764"/>
      <c r="CK9" s="764"/>
      <c r="CL9" s="765"/>
      <c r="CM9" s="763">
        <v>7</v>
      </c>
      <c r="CN9" s="764"/>
      <c r="CO9" s="764"/>
      <c r="CP9" s="764"/>
      <c r="CQ9" s="765"/>
      <c r="CR9" s="763">
        <v>120</v>
      </c>
      <c r="CS9" s="764"/>
      <c r="CT9" s="764"/>
      <c r="CU9" s="764"/>
      <c r="CV9" s="765"/>
      <c r="CW9" s="763">
        <v>41</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7"/>
    </row>
    <row r="10" spans="1:131" s="218" customFormat="1" ht="26.25" customHeight="1" x14ac:dyDescent="0.15">
      <c r="A10" s="221">
        <v>4</v>
      </c>
      <c r="B10" s="767" t="s">
        <v>377</v>
      </c>
      <c r="C10" s="768"/>
      <c r="D10" s="768"/>
      <c r="E10" s="768"/>
      <c r="F10" s="768"/>
      <c r="G10" s="768"/>
      <c r="H10" s="768"/>
      <c r="I10" s="768"/>
      <c r="J10" s="768"/>
      <c r="K10" s="768"/>
      <c r="L10" s="768"/>
      <c r="M10" s="768"/>
      <c r="N10" s="768"/>
      <c r="O10" s="768"/>
      <c r="P10" s="769"/>
      <c r="Q10" s="770">
        <v>55</v>
      </c>
      <c r="R10" s="771"/>
      <c r="S10" s="771"/>
      <c r="T10" s="771"/>
      <c r="U10" s="771"/>
      <c r="V10" s="771">
        <v>53</v>
      </c>
      <c r="W10" s="771"/>
      <c r="X10" s="771"/>
      <c r="Y10" s="771"/>
      <c r="Z10" s="771"/>
      <c r="AA10" s="771">
        <v>2</v>
      </c>
      <c r="AB10" s="771"/>
      <c r="AC10" s="771"/>
      <c r="AD10" s="771"/>
      <c r="AE10" s="772"/>
      <c r="AF10" s="773">
        <v>2</v>
      </c>
      <c r="AG10" s="774"/>
      <c r="AH10" s="774"/>
      <c r="AI10" s="774"/>
      <c r="AJ10" s="775"/>
      <c r="AK10" s="756" t="s">
        <v>552</v>
      </c>
      <c r="AL10" s="757"/>
      <c r="AM10" s="757"/>
      <c r="AN10" s="757"/>
      <c r="AO10" s="757"/>
      <c r="AP10" s="757" t="s">
        <v>552</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564</v>
      </c>
      <c r="BT10" s="761"/>
      <c r="BU10" s="761"/>
      <c r="BV10" s="761"/>
      <c r="BW10" s="761"/>
      <c r="BX10" s="761"/>
      <c r="BY10" s="761"/>
      <c r="BZ10" s="761"/>
      <c r="CA10" s="761"/>
      <c r="CB10" s="761"/>
      <c r="CC10" s="761"/>
      <c r="CD10" s="761"/>
      <c r="CE10" s="761"/>
      <c r="CF10" s="761"/>
      <c r="CG10" s="762"/>
      <c r="CH10" s="763">
        <v>-3</v>
      </c>
      <c r="CI10" s="764"/>
      <c r="CJ10" s="764"/>
      <c r="CK10" s="764"/>
      <c r="CL10" s="765"/>
      <c r="CM10" s="763">
        <v>35</v>
      </c>
      <c r="CN10" s="764"/>
      <c r="CO10" s="764"/>
      <c r="CP10" s="764"/>
      <c r="CQ10" s="765"/>
      <c r="CR10" s="763">
        <v>17</v>
      </c>
      <c r="CS10" s="764"/>
      <c r="CT10" s="764"/>
      <c r="CU10" s="764"/>
      <c r="CV10" s="765"/>
      <c r="CW10" s="763">
        <v>2</v>
      </c>
      <c r="CX10" s="764"/>
      <c r="CY10" s="764"/>
      <c r="CZ10" s="764"/>
      <c r="DA10" s="765"/>
      <c r="DB10" s="763" t="s">
        <v>552</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565</v>
      </c>
      <c r="BT11" s="761"/>
      <c r="BU11" s="761"/>
      <c r="BV11" s="761"/>
      <c r="BW11" s="761"/>
      <c r="BX11" s="761"/>
      <c r="BY11" s="761"/>
      <c r="BZ11" s="761"/>
      <c r="CA11" s="761"/>
      <c r="CB11" s="761"/>
      <c r="CC11" s="761"/>
      <c r="CD11" s="761"/>
      <c r="CE11" s="761"/>
      <c r="CF11" s="761"/>
      <c r="CG11" s="762"/>
      <c r="CH11" s="763">
        <v>48</v>
      </c>
      <c r="CI11" s="764"/>
      <c r="CJ11" s="764"/>
      <c r="CK11" s="764"/>
      <c r="CL11" s="765"/>
      <c r="CM11" s="763">
        <v>18</v>
      </c>
      <c r="CN11" s="764"/>
      <c r="CO11" s="764"/>
      <c r="CP11" s="764"/>
      <c r="CQ11" s="765"/>
      <c r="CR11" s="763">
        <v>90</v>
      </c>
      <c r="CS11" s="764"/>
      <c r="CT11" s="764"/>
      <c r="CU11" s="764"/>
      <c r="CV11" s="765"/>
      <c r="CW11" s="763">
        <v>77</v>
      </c>
      <c r="CX11" s="764"/>
      <c r="CY11" s="764"/>
      <c r="CZ11" s="764"/>
      <c r="DA11" s="765"/>
      <c r="DB11" s="763" t="s">
        <v>552</v>
      </c>
      <c r="DC11" s="764"/>
      <c r="DD11" s="764"/>
      <c r="DE11" s="764"/>
      <c r="DF11" s="765"/>
      <c r="DG11" s="763" t="s">
        <v>552</v>
      </c>
      <c r="DH11" s="764"/>
      <c r="DI11" s="764"/>
      <c r="DJ11" s="764"/>
      <c r="DK11" s="765"/>
      <c r="DL11" s="763" t="s">
        <v>552</v>
      </c>
      <c r="DM11" s="764"/>
      <c r="DN11" s="764"/>
      <c r="DO11" s="764"/>
      <c r="DP11" s="765"/>
      <c r="DQ11" s="763" t="s">
        <v>552</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566</v>
      </c>
      <c r="BT12" s="761"/>
      <c r="BU12" s="761"/>
      <c r="BV12" s="761"/>
      <c r="BW12" s="761"/>
      <c r="BX12" s="761"/>
      <c r="BY12" s="761"/>
      <c r="BZ12" s="761"/>
      <c r="CA12" s="761"/>
      <c r="CB12" s="761"/>
      <c r="CC12" s="761"/>
      <c r="CD12" s="761"/>
      <c r="CE12" s="761"/>
      <c r="CF12" s="761"/>
      <c r="CG12" s="762"/>
      <c r="CH12" s="763">
        <v>16</v>
      </c>
      <c r="CI12" s="764"/>
      <c r="CJ12" s="764"/>
      <c r="CK12" s="764"/>
      <c r="CL12" s="765"/>
      <c r="CM12" s="763">
        <v>12</v>
      </c>
      <c r="CN12" s="764"/>
      <c r="CO12" s="764"/>
      <c r="CP12" s="764"/>
      <c r="CQ12" s="765"/>
      <c r="CR12" s="763">
        <v>44</v>
      </c>
      <c r="CS12" s="764"/>
      <c r="CT12" s="764"/>
      <c r="CU12" s="764"/>
      <c r="CV12" s="765"/>
      <c r="CW12" s="763">
        <v>45</v>
      </c>
      <c r="CX12" s="764"/>
      <c r="CY12" s="764"/>
      <c r="CZ12" s="764"/>
      <c r="DA12" s="765"/>
      <c r="DB12" s="763" t="s">
        <v>552</v>
      </c>
      <c r="DC12" s="764"/>
      <c r="DD12" s="764"/>
      <c r="DE12" s="764"/>
      <c r="DF12" s="765"/>
      <c r="DG12" s="763" t="s">
        <v>552</v>
      </c>
      <c r="DH12" s="764"/>
      <c r="DI12" s="764"/>
      <c r="DJ12" s="764"/>
      <c r="DK12" s="765"/>
      <c r="DL12" s="763" t="s">
        <v>552</v>
      </c>
      <c r="DM12" s="764"/>
      <c r="DN12" s="764"/>
      <c r="DO12" s="764"/>
      <c r="DP12" s="765"/>
      <c r="DQ12" s="763" t="s">
        <v>552</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567</v>
      </c>
      <c r="BT13" s="761"/>
      <c r="BU13" s="761"/>
      <c r="BV13" s="761"/>
      <c r="BW13" s="761"/>
      <c r="BX13" s="761"/>
      <c r="BY13" s="761"/>
      <c r="BZ13" s="761"/>
      <c r="CA13" s="761"/>
      <c r="CB13" s="761"/>
      <c r="CC13" s="761"/>
      <c r="CD13" s="761"/>
      <c r="CE13" s="761"/>
      <c r="CF13" s="761"/>
      <c r="CG13" s="762"/>
      <c r="CH13" s="763">
        <v>-108</v>
      </c>
      <c r="CI13" s="764"/>
      <c r="CJ13" s="764"/>
      <c r="CK13" s="764"/>
      <c r="CL13" s="765"/>
      <c r="CM13" s="763">
        <v>20</v>
      </c>
      <c r="CN13" s="764"/>
      <c r="CO13" s="764"/>
      <c r="CP13" s="764"/>
      <c r="CQ13" s="765"/>
      <c r="CR13" s="763">
        <v>39</v>
      </c>
      <c r="CS13" s="764"/>
      <c r="CT13" s="764"/>
      <c r="CU13" s="764"/>
      <c r="CV13" s="765"/>
      <c r="CW13" s="763">
        <v>106</v>
      </c>
      <c r="CX13" s="764"/>
      <c r="CY13" s="764"/>
      <c r="CZ13" s="764"/>
      <c r="DA13" s="765"/>
      <c r="DB13" s="763" t="s">
        <v>552</v>
      </c>
      <c r="DC13" s="764"/>
      <c r="DD13" s="764"/>
      <c r="DE13" s="764"/>
      <c r="DF13" s="765"/>
      <c r="DG13" s="763" t="s">
        <v>552</v>
      </c>
      <c r="DH13" s="764"/>
      <c r="DI13" s="764"/>
      <c r="DJ13" s="764"/>
      <c r="DK13" s="765"/>
      <c r="DL13" s="763" t="s">
        <v>552</v>
      </c>
      <c r="DM13" s="764"/>
      <c r="DN13" s="764"/>
      <c r="DO13" s="764"/>
      <c r="DP13" s="765"/>
      <c r="DQ13" s="763" t="s">
        <v>552</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379</v>
      </c>
      <c r="B23" s="776" t="s">
        <v>380</v>
      </c>
      <c r="C23" s="777"/>
      <c r="D23" s="777"/>
      <c r="E23" s="777"/>
      <c r="F23" s="777"/>
      <c r="G23" s="777"/>
      <c r="H23" s="777"/>
      <c r="I23" s="777"/>
      <c r="J23" s="777"/>
      <c r="K23" s="777"/>
      <c r="L23" s="777"/>
      <c r="M23" s="777"/>
      <c r="N23" s="777"/>
      <c r="O23" s="777"/>
      <c r="P23" s="778"/>
      <c r="Q23" s="779">
        <v>53472</v>
      </c>
      <c r="R23" s="780"/>
      <c r="S23" s="780"/>
      <c r="T23" s="780"/>
      <c r="U23" s="780"/>
      <c r="V23" s="780">
        <v>51603</v>
      </c>
      <c r="W23" s="780"/>
      <c r="X23" s="780"/>
      <c r="Y23" s="780"/>
      <c r="Z23" s="780"/>
      <c r="AA23" s="780">
        <v>1869</v>
      </c>
      <c r="AB23" s="780"/>
      <c r="AC23" s="780"/>
      <c r="AD23" s="780"/>
      <c r="AE23" s="781"/>
      <c r="AF23" s="782">
        <v>1294</v>
      </c>
      <c r="AG23" s="780"/>
      <c r="AH23" s="780"/>
      <c r="AI23" s="780"/>
      <c r="AJ23" s="783"/>
      <c r="AK23" s="784"/>
      <c r="AL23" s="785"/>
      <c r="AM23" s="785"/>
      <c r="AN23" s="785"/>
      <c r="AO23" s="785"/>
      <c r="AP23" s="780">
        <v>61958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391</v>
      </c>
      <c r="C28" s="737"/>
      <c r="D28" s="737"/>
      <c r="E28" s="737"/>
      <c r="F28" s="737"/>
      <c r="G28" s="737"/>
      <c r="H28" s="737"/>
      <c r="I28" s="737"/>
      <c r="J28" s="737"/>
      <c r="K28" s="737"/>
      <c r="L28" s="737"/>
      <c r="M28" s="737"/>
      <c r="N28" s="737"/>
      <c r="O28" s="737"/>
      <c r="P28" s="738"/>
      <c r="Q28" s="809">
        <v>8097</v>
      </c>
      <c r="R28" s="810"/>
      <c r="S28" s="810"/>
      <c r="T28" s="810"/>
      <c r="U28" s="810"/>
      <c r="V28" s="810">
        <v>7926</v>
      </c>
      <c r="W28" s="810"/>
      <c r="X28" s="810"/>
      <c r="Y28" s="810"/>
      <c r="Z28" s="810"/>
      <c r="AA28" s="810">
        <v>172</v>
      </c>
      <c r="AB28" s="810"/>
      <c r="AC28" s="810"/>
      <c r="AD28" s="810"/>
      <c r="AE28" s="811"/>
      <c r="AF28" s="812">
        <v>172</v>
      </c>
      <c r="AG28" s="810"/>
      <c r="AH28" s="810"/>
      <c r="AI28" s="810"/>
      <c r="AJ28" s="813"/>
      <c r="AK28" s="814">
        <v>613</v>
      </c>
      <c r="AL28" s="815"/>
      <c r="AM28" s="815"/>
      <c r="AN28" s="815"/>
      <c r="AO28" s="815"/>
      <c r="AP28" s="815" t="s">
        <v>552</v>
      </c>
      <c r="AQ28" s="815"/>
      <c r="AR28" s="815"/>
      <c r="AS28" s="815"/>
      <c r="AT28" s="815"/>
      <c r="AU28" s="815" t="s">
        <v>552</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392</v>
      </c>
      <c r="C29" s="768"/>
      <c r="D29" s="768"/>
      <c r="E29" s="768"/>
      <c r="F29" s="768"/>
      <c r="G29" s="768"/>
      <c r="H29" s="768"/>
      <c r="I29" s="768"/>
      <c r="J29" s="768"/>
      <c r="K29" s="768"/>
      <c r="L29" s="768"/>
      <c r="M29" s="768"/>
      <c r="N29" s="768"/>
      <c r="O29" s="768"/>
      <c r="P29" s="769"/>
      <c r="Q29" s="770">
        <v>1115</v>
      </c>
      <c r="R29" s="771"/>
      <c r="S29" s="771"/>
      <c r="T29" s="771"/>
      <c r="U29" s="771"/>
      <c r="V29" s="771">
        <v>1115</v>
      </c>
      <c r="W29" s="771"/>
      <c r="X29" s="771"/>
      <c r="Y29" s="771"/>
      <c r="Z29" s="771"/>
      <c r="AA29" s="771" t="s">
        <v>552</v>
      </c>
      <c r="AB29" s="771"/>
      <c r="AC29" s="771"/>
      <c r="AD29" s="771"/>
      <c r="AE29" s="772"/>
      <c r="AF29" s="773">
        <v>0</v>
      </c>
      <c r="AG29" s="774"/>
      <c r="AH29" s="774"/>
      <c r="AI29" s="774"/>
      <c r="AJ29" s="775"/>
      <c r="AK29" s="821">
        <v>304</v>
      </c>
      <c r="AL29" s="817"/>
      <c r="AM29" s="817"/>
      <c r="AN29" s="817"/>
      <c r="AO29" s="817"/>
      <c r="AP29" s="817" t="s">
        <v>552</v>
      </c>
      <c r="AQ29" s="817"/>
      <c r="AR29" s="817"/>
      <c r="AS29" s="817"/>
      <c r="AT29" s="817"/>
      <c r="AU29" s="817" t="s">
        <v>552</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393</v>
      </c>
      <c r="C30" s="768"/>
      <c r="D30" s="768"/>
      <c r="E30" s="768"/>
      <c r="F30" s="768"/>
      <c r="G30" s="768"/>
      <c r="H30" s="768"/>
      <c r="I30" s="768"/>
      <c r="J30" s="768"/>
      <c r="K30" s="768"/>
      <c r="L30" s="768"/>
      <c r="M30" s="768"/>
      <c r="N30" s="768"/>
      <c r="O30" s="768"/>
      <c r="P30" s="769"/>
      <c r="Q30" s="770" t="s">
        <v>574</v>
      </c>
      <c r="R30" s="771"/>
      <c r="S30" s="771"/>
      <c r="T30" s="771"/>
      <c r="U30" s="771"/>
      <c r="V30" s="771" t="s">
        <v>574</v>
      </c>
      <c r="W30" s="771"/>
      <c r="X30" s="771"/>
      <c r="Y30" s="771"/>
      <c r="Z30" s="771"/>
      <c r="AA30" s="771" t="s">
        <v>574</v>
      </c>
      <c r="AB30" s="771"/>
      <c r="AC30" s="771"/>
      <c r="AD30" s="771"/>
      <c r="AE30" s="772"/>
      <c r="AF30" s="773" t="s">
        <v>122</v>
      </c>
      <c r="AG30" s="774"/>
      <c r="AH30" s="774"/>
      <c r="AI30" s="774"/>
      <c r="AJ30" s="775"/>
      <c r="AK30" s="821">
        <v>14</v>
      </c>
      <c r="AL30" s="817"/>
      <c r="AM30" s="817"/>
      <c r="AN30" s="817"/>
      <c r="AO30" s="817"/>
      <c r="AP30" s="817">
        <v>69</v>
      </c>
      <c r="AQ30" s="817"/>
      <c r="AR30" s="817"/>
      <c r="AS30" s="817"/>
      <c r="AT30" s="817"/>
      <c r="AU30" s="817">
        <v>45</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394</v>
      </c>
      <c r="C31" s="768"/>
      <c r="D31" s="768"/>
      <c r="E31" s="768"/>
      <c r="F31" s="768"/>
      <c r="G31" s="768"/>
      <c r="H31" s="768"/>
      <c r="I31" s="768"/>
      <c r="J31" s="768"/>
      <c r="K31" s="768"/>
      <c r="L31" s="768"/>
      <c r="M31" s="768"/>
      <c r="N31" s="768"/>
      <c r="O31" s="768"/>
      <c r="P31" s="769"/>
      <c r="Q31" s="770">
        <v>2410</v>
      </c>
      <c r="R31" s="771"/>
      <c r="S31" s="771"/>
      <c r="T31" s="771"/>
      <c r="U31" s="771"/>
      <c r="V31" s="771">
        <v>2331</v>
      </c>
      <c r="W31" s="771"/>
      <c r="X31" s="771"/>
      <c r="Y31" s="771"/>
      <c r="Z31" s="771"/>
      <c r="AA31" s="771">
        <v>79</v>
      </c>
      <c r="AB31" s="771"/>
      <c r="AC31" s="771"/>
      <c r="AD31" s="771"/>
      <c r="AE31" s="772"/>
      <c r="AF31" s="773">
        <v>2329</v>
      </c>
      <c r="AG31" s="774"/>
      <c r="AH31" s="774"/>
      <c r="AI31" s="774"/>
      <c r="AJ31" s="775"/>
      <c r="AK31" s="821">
        <v>572</v>
      </c>
      <c r="AL31" s="817"/>
      <c r="AM31" s="817"/>
      <c r="AN31" s="817"/>
      <c r="AO31" s="817"/>
      <c r="AP31" s="817">
        <v>16298</v>
      </c>
      <c r="AQ31" s="817"/>
      <c r="AR31" s="817"/>
      <c r="AS31" s="817"/>
      <c r="AT31" s="817"/>
      <c r="AU31" s="817">
        <v>4955</v>
      </c>
      <c r="AV31" s="817"/>
      <c r="AW31" s="817"/>
      <c r="AX31" s="817"/>
      <c r="AY31" s="817"/>
      <c r="AZ31" s="818"/>
      <c r="BA31" s="818"/>
      <c r="BB31" s="818"/>
      <c r="BC31" s="818"/>
      <c r="BD31" s="818"/>
      <c r="BE31" s="819" t="s">
        <v>395</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396</v>
      </c>
      <c r="C32" s="768"/>
      <c r="D32" s="768"/>
      <c r="E32" s="768"/>
      <c r="F32" s="768"/>
      <c r="G32" s="768"/>
      <c r="H32" s="768"/>
      <c r="I32" s="768"/>
      <c r="J32" s="768"/>
      <c r="K32" s="768"/>
      <c r="L32" s="768"/>
      <c r="M32" s="768"/>
      <c r="N32" s="768"/>
      <c r="O32" s="768"/>
      <c r="P32" s="769"/>
      <c r="Q32" s="770">
        <v>1315</v>
      </c>
      <c r="R32" s="771"/>
      <c r="S32" s="771"/>
      <c r="T32" s="771"/>
      <c r="U32" s="771"/>
      <c r="V32" s="771">
        <v>1211</v>
      </c>
      <c r="W32" s="771"/>
      <c r="X32" s="771"/>
      <c r="Y32" s="771"/>
      <c r="Z32" s="771"/>
      <c r="AA32" s="771">
        <v>104</v>
      </c>
      <c r="AB32" s="771"/>
      <c r="AC32" s="771"/>
      <c r="AD32" s="771"/>
      <c r="AE32" s="772"/>
      <c r="AF32" s="773">
        <v>120</v>
      </c>
      <c r="AG32" s="774"/>
      <c r="AH32" s="774"/>
      <c r="AI32" s="774"/>
      <c r="AJ32" s="775"/>
      <c r="AK32" s="821">
        <v>3</v>
      </c>
      <c r="AL32" s="817"/>
      <c r="AM32" s="817"/>
      <c r="AN32" s="817"/>
      <c r="AO32" s="817"/>
      <c r="AP32" s="817">
        <v>1430</v>
      </c>
      <c r="AQ32" s="817"/>
      <c r="AR32" s="817"/>
      <c r="AS32" s="817"/>
      <c r="AT32" s="817"/>
      <c r="AU32" s="817" t="s">
        <v>552</v>
      </c>
      <c r="AV32" s="817"/>
      <c r="AW32" s="817"/>
      <c r="AX32" s="817"/>
      <c r="AY32" s="817"/>
      <c r="AZ32" s="818"/>
      <c r="BA32" s="818"/>
      <c r="BB32" s="818"/>
      <c r="BC32" s="818"/>
      <c r="BD32" s="818"/>
      <c r="BE32" s="819" t="s">
        <v>395</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397</v>
      </c>
      <c r="C33" s="768"/>
      <c r="D33" s="768"/>
      <c r="E33" s="768"/>
      <c r="F33" s="768"/>
      <c r="G33" s="768"/>
      <c r="H33" s="768"/>
      <c r="I33" s="768"/>
      <c r="J33" s="768"/>
      <c r="K33" s="768"/>
      <c r="L33" s="768"/>
      <c r="M33" s="768"/>
      <c r="N33" s="768"/>
      <c r="O33" s="768"/>
      <c r="P33" s="769"/>
      <c r="Q33" s="770">
        <v>3045</v>
      </c>
      <c r="R33" s="771"/>
      <c r="S33" s="771"/>
      <c r="T33" s="771"/>
      <c r="U33" s="771"/>
      <c r="V33" s="771">
        <v>3085</v>
      </c>
      <c r="W33" s="771"/>
      <c r="X33" s="771"/>
      <c r="Y33" s="771"/>
      <c r="Z33" s="771"/>
      <c r="AA33" s="771">
        <v>-40</v>
      </c>
      <c r="AB33" s="771"/>
      <c r="AC33" s="771"/>
      <c r="AD33" s="771"/>
      <c r="AE33" s="772"/>
      <c r="AF33" s="773">
        <v>2022</v>
      </c>
      <c r="AG33" s="774"/>
      <c r="AH33" s="774"/>
      <c r="AI33" s="774"/>
      <c r="AJ33" s="775"/>
      <c r="AK33" s="821">
        <v>2581</v>
      </c>
      <c r="AL33" s="817"/>
      <c r="AM33" s="817"/>
      <c r="AN33" s="817"/>
      <c r="AO33" s="817"/>
      <c r="AP33" s="817">
        <v>23107</v>
      </c>
      <c r="AQ33" s="817"/>
      <c r="AR33" s="817"/>
      <c r="AS33" s="817"/>
      <c r="AT33" s="817"/>
      <c r="AU33" s="817">
        <v>21212</v>
      </c>
      <c r="AV33" s="817"/>
      <c r="AW33" s="817"/>
      <c r="AX33" s="817"/>
      <c r="AY33" s="817"/>
      <c r="AZ33" s="818"/>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398</v>
      </c>
      <c r="C34" s="768"/>
      <c r="D34" s="768"/>
      <c r="E34" s="768"/>
      <c r="F34" s="768"/>
      <c r="G34" s="768"/>
      <c r="H34" s="768"/>
      <c r="I34" s="768"/>
      <c r="J34" s="768"/>
      <c r="K34" s="768"/>
      <c r="L34" s="768"/>
      <c r="M34" s="768"/>
      <c r="N34" s="768"/>
      <c r="O34" s="768"/>
      <c r="P34" s="769"/>
      <c r="Q34" s="770">
        <v>99</v>
      </c>
      <c r="R34" s="771"/>
      <c r="S34" s="771"/>
      <c r="T34" s="771"/>
      <c r="U34" s="771"/>
      <c r="V34" s="771">
        <v>97</v>
      </c>
      <c r="W34" s="771"/>
      <c r="X34" s="771"/>
      <c r="Y34" s="771"/>
      <c r="Z34" s="771"/>
      <c r="AA34" s="771">
        <v>1</v>
      </c>
      <c r="AB34" s="771"/>
      <c r="AC34" s="771"/>
      <c r="AD34" s="771"/>
      <c r="AE34" s="772"/>
      <c r="AF34" s="773">
        <v>1</v>
      </c>
      <c r="AG34" s="774"/>
      <c r="AH34" s="774"/>
      <c r="AI34" s="774"/>
      <c r="AJ34" s="775"/>
      <c r="AK34" s="821">
        <v>61</v>
      </c>
      <c r="AL34" s="817"/>
      <c r="AM34" s="817"/>
      <c r="AN34" s="817"/>
      <c r="AO34" s="817"/>
      <c r="AP34" s="817">
        <v>7</v>
      </c>
      <c r="AQ34" s="817"/>
      <c r="AR34" s="817"/>
      <c r="AS34" s="817"/>
      <c r="AT34" s="817"/>
      <c r="AU34" s="817">
        <v>4</v>
      </c>
      <c r="AV34" s="817"/>
      <c r="AW34" s="817"/>
      <c r="AX34" s="817"/>
      <c r="AY34" s="817"/>
      <c r="AZ34" s="818"/>
      <c r="BA34" s="818"/>
      <c r="BB34" s="818"/>
      <c r="BC34" s="818"/>
      <c r="BD34" s="818"/>
      <c r="BE34" s="819" t="s">
        <v>399</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379</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4644</v>
      </c>
      <c r="AG63" s="831"/>
      <c r="AH63" s="831"/>
      <c r="AI63" s="831"/>
      <c r="AJ63" s="832"/>
      <c r="AK63" s="833"/>
      <c r="AL63" s="828"/>
      <c r="AM63" s="828"/>
      <c r="AN63" s="828"/>
      <c r="AO63" s="828"/>
      <c r="AP63" s="831">
        <v>40911</v>
      </c>
      <c r="AQ63" s="831"/>
      <c r="AR63" s="831"/>
      <c r="AS63" s="831"/>
      <c r="AT63" s="831"/>
      <c r="AU63" s="831">
        <v>26216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403</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554</v>
      </c>
      <c r="C68" s="857"/>
      <c r="D68" s="857"/>
      <c r="E68" s="857"/>
      <c r="F68" s="857"/>
      <c r="G68" s="857"/>
      <c r="H68" s="857"/>
      <c r="I68" s="857"/>
      <c r="J68" s="857"/>
      <c r="K68" s="857"/>
      <c r="L68" s="857"/>
      <c r="M68" s="857"/>
      <c r="N68" s="857"/>
      <c r="O68" s="857"/>
      <c r="P68" s="858"/>
      <c r="Q68" s="859">
        <v>2426</v>
      </c>
      <c r="R68" s="853"/>
      <c r="S68" s="853"/>
      <c r="T68" s="853"/>
      <c r="U68" s="853"/>
      <c r="V68" s="853">
        <v>1368</v>
      </c>
      <c r="W68" s="853"/>
      <c r="X68" s="853"/>
      <c r="Y68" s="853"/>
      <c r="Z68" s="853"/>
      <c r="AA68" s="853">
        <v>1059</v>
      </c>
      <c r="AB68" s="853"/>
      <c r="AC68" s="853"/>
      <c r="AD68" s="853"/>
      <c r="AE68" s="853"/>
      <c r="AF68" s="853">
        <v>1059</v>
      </c>
      <c r="AG68" s="853"/>
      <c r="AH68" s="853"/>
      <c r="AI68" s="853"/>
      <c r="AJ68" s="853"/>
      <c r="AK68" s="853">
        <v>1168</v>
      </c>
      <c r="AL68" s="853"/>
      <c r="AM68" s="853"/>
      <c r="AN68" s="853"/>
      <c r="AO68" s="853"/>
      <c r="AP68" s="853" t="s">
        <v>552</v>
      </c>
      <c r="AQ68" s="853"/>
      <c r="AR68" s="853"/>
      <c r="AS68" s="853"/>
      <c r="AT68" s="853"/>
      <c r="AU68" s="853" t="s">
        <v>552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555</v>
      </c>
      <c r="C69" s="861"/>
      <c r="D69" s="861"/>
      <c r="E69" s="861"/>
      <c r="F69" s="861"/>
      <c r="G69" s="861"/>
      <c r="H69" s="861"/>
      <c r="I69" s="861"/>
      <c r="J69" s="861"/>
      <c r="K69" s="861"/>
      <c r="L69" s="861"/>
      <c r="M69" s="861"/>
      <c r="N69" s="861"/>
      <c r="O69" s="861"/>
      <c r="P69" s="862"/>
      <c r="Q69" s="863">
        <v>15847</v>
      </c>
      <c r="R69" s="817"/>
      <c r="S69" s="817"/>
      <c r="T69" s="817"/>
      <c r="U69" s="817"/>
      <c r="V69" s="817">
        <v>15847</v>
      </c>
      <c r="W69" s="817"/>
      <c r="X69" s="817"/>
      <c r="Y69" s="817"/>
      <c r="Z69" s="817"/>
      <c r="AA69" s="817" t="s">
        <v>552</v>
      </c>
      <c r="AB69" s="817"/>
      <c r="AC69" s="817"/>
      <c r="AD69" s="817"/>
      <c r="AE69" s="817"/>
      <c r="AF69" s="817" t="s">
        <v>552</v>
      </c>
      <c r="AG69" s="817"/>
      <c r="AH69" s="817"/>
      <c r="AI69" s="817"/>
      <c r="AJ69" s="817"/>
      <c r="AK69" s="817">
        <v>1264</v>
      </c>
      <c r="AL69" s="817"/>
      <c r="AM69" s="817"/>
      <c r="AN69" s="817"/>
      <c r="AO69" s="817"/>
      <c r="AP69" s="817" t="s">
        <v>552</v>
      </c>
      <c r="AQ69" s="817"/>
      <c r="AR69" s="817"/>
      <c r="AS69" s="817"/>
      <c r="AT69" s="817"/>
      <c r="AU69" s="817" t="s">
        <v>552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556</v>
      </c>
      <c r="C70" s="861"/>
      <c r="D70" s="861"/>
      <c r="E70" s="861"/>
      <c r="F70" s="861"/>
      <c r="G70" s="861"/>
      <c r="H70" s="861"/>
      <c r="I70" s="861"/>
      <c r="J70" s="861"/>
      <c r="K70" s="861"/>
      <c r="L70" s="861"/>
      <c r="M70" s="861"/>
      <c r="N70" s="861"/>
      <c r="O70" s="861"/>
      <c r="P70" s="862"/>
      <c r="Q70" s="863">
        <v>324</v>
      </c>
      <c r="R70" s="817"/>
      <c r="S70" s="817"/>
      <c r="T70" s="817"/>
      <c r="U70" s="817"/>
      <c r="V70" s="817">
        <v>172</v>
      </c>
      <c r="W70" s="817"/>
      <c r="X70" s="817"/>
      <c r="Y70" s="817"/>
      <c r="Z70" s="817"/>
      <c r="AA70" s="817">
        <v>152</v>
      </c>
      <c r="AB70" s="817"/>
      <c r="AC70" s="817"/>
      <c r="AD70" s="817"/>
      <c r="AE70" s="817"/>
      <c r="AF70" s="817">
        <v>152</v>
      </c>
      <c r="AG70" s="817"/>
      <c r="AH70" s="817"/>
      <c r="AI70" s="817"/>
      <c r="AJ70" s="817"/>
      <c r="AK70" s="817" t="s">
        <v>552</v>
      </c>
      <c r="AL70" s="817"/>
      <c r="AM70" s="817"/>
      <c r="AN70" s="817"/>
      <c r="AO70" s="817"/>
      <c r="AP70" s="817">
        <v>115</v>
      </c>
      <c r="AQ70" s="817"/>
      <c r="AR70" s="817"/>
      <c r="AS70" s="817"/>
      <c r="AT70" s="817"/>
      <c r="AU70" s="817" t="s">
        <v>552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557</v>
      </c>
      <c r="C71" s="861"/>
      <c r="D71" s="861"/>
      <c r="E71" s="861"/>
      <c r="F71" s="861"/>
      <c r="G71" s="861"/>
      <c r="H71" s="861"/>
      <c r="I71" s="861"/>
      <c r="J71" s="861"/>
      <c r="K71" s="861"/>
      <c r="L71" s="861"/>
      <c r="M71" s="861"/>
      <c r="N71" s="861"/>
      <c r="O71" s="861"/>
      <c r="P71" s="862"/>
      <c r="Q71" s="863">
        <v>7342</v>
      </c>
      <c r="R71" s="817"/>
      <c r="S71" s="817"/>
      <c r="T71" s="817"/>
      <c r="U71" s="817"/>
      <c r="V71" s="817">
        <v>7213</v>
      </c>
      <c r="W71" s="817"/>
      <c r="X71" s="817"/>
      <c r="Y71" s="817"/>
      <c r="Z71" s="817"/>
      <c r="AA71" s="817">
        <v>129</v>
      </c>
      <c r="AB71" s="817"/>
      <c r="AC71" s="817"/>
      <c r="AD71" s="817"/>
      <c r="AE71" s="817"/>
      <c r="AF71" s="817">
        <v>129</v>
      </c>
      <c r="AG71" s="817"/>
      <c r="AH71" s="817"/>
      <c r="AI71" s="817"/>
      <c r="AJ71" s="817"/>
      <c r="AK71" s="817">
        <v>2723</v>
      </c>
      <c r="AL71" s="817"/>
      <c r="AM71" s="817"/>
      <c r="AN71" s="817"/>
      <c r="AO71" s="817"/>
      <c r="AP71" s="817" t="s">
        <v>552</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558</v>
      </c>
      <c r="C72" s="861"/>
      <c r="D72" s="861"/>
      <c r="E72" s="861"/>
      <c r="F72" s="861"/>
      <c r="G72" s="861"/>
      <c r="H72" s="861"/>
      <c r="I72" s="861"/>
      <c r="J72" s="861"/>
      <c r="K72" s="861"/>
      <c r="L72" s="861"/>
      <c r="M72" s="861"/>
      <c r="N72" s="861"/>
      <c r="O72" s="861"/>
      <c r="P72" s="862"/>
      <c r="Q72" s="863">
        <v>75</v>
      </c>
      <c r="R72" s="817"/>
      <c r="S72" s="817"/>
      <c r="T72" s="817"/>
      <c r="U72" s="817"/>
      <c r="V72" s="817">
        <v>71</v>
      </c>
      <c r="W72" s="817"/>
      <c r="X72" s="817"/>
      <c r="Y72" s="817"/>
      <c r="Z72" s="817"/>
      <c r="AA72" s="817">
        <v>4</v>
      </c>
      <c r="AB72" s="817"/>
      <c r="AC72" s="817"/>
      <c r="AD72" s="817"/>
      <c r="AE72" s="817"/>
      <c r="AF72" s="817">
        <v>4</v>
      </c>
      <c r="AG72" s="817"/>
      <c r="AH72" s="817"/>
      <c r="AI72" s="817"/>
      <c r="AJ72" s="817"/>
      <c r="AK72" s="817">
        <v>5</v>
      </c>
      <c r="AL72" s="817"/>
      <c r="AM72" s="817"/>
      <c r="AN72" s="817"/>
      <c r="AO72" s="817"/>
      <c r="AP72" s="817" t="s">
        <v>552</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559</v>
      </c>
      <c r="C73" s="861"/>
      <c r="D73" s="861"/>
      <c r="E73" s="861"/>
      <c r="F73" s="861"/>
      <c r="G73" s="861"/>
      <c r="H73" s="861"/>
      <c r="I73" s="861"/>
      <c r="J73" s="861"/>
      <c r="K73" s="861"/>
      <c r="L73" s="861"/>
      <c r="M73" s="861"/>
      <c r="N73" s="861"/>
      <c r="O73" s="861"/>
      <c r="P73" s="862"/>
      <c r="Q73" s="863">
        <v>117</v>
      </c>
      <c r="R73" s="817"/>
      <c r="S73" s="817"/>
      <c r="T73" s="817"/>
      <c r="U73" s="817"/>
      <c r="V73" s="817">
        <v>94</v>
      </c>
      <c r="W73" s="817"/>
      <c r="X73" s="817"/>
      <c r="Y73" s="817"/>
      <c r="Z73" s="817"/>
      <c r="AA73" s="817">
        <v>23</v>
      </c>
      <c r="AB73" s="817"/>
      <c r="AC73" s="817"/>
      <c r="AD73" s="817"/>
      <c r="AE73" s="817"/>
      <c r="AF73" s="817">
        <v>23</v>
      </c>
      <c r="AG73" s="817"/>
      <c r="AH73" s="817"/>
      <c r="AI73" s="817"/>
      <c r="AJ73" s="817"/>
      <c r="AK73" s="817" t="s">
        <v>552</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560</v>
      </c>
      <c r="C74" s="861"/>
      <c r="D74" s="861"/>
      <c r="E74" s="861"/>
      <c r="F74" s="861"/>
      <c r="G74" s="861"/>
      <c r="H74" s="861"/>
      <c r="I74" s="861"/>
      <c r="J74" s="861"/>
      <c r="K74" s="861"/>
      <c r="L74" s="861"/>
      <c r="M74" s="861"/>
      <c r="N74" s="861"/>
      <c r="O74" s="861"/>
      <c r="P74" s="862"/>
      <c r="Q74" s="863">
        <v>800</v>
      </c>
      <c r="R74" s="817"/>
      <c r="S74" s="817"/>
      <c r="T74" s="817"/>
      <c r="U74" s="817"/>
      <c r="V74" s="817">
        <v>761</v>
      </c>
      <c r="W74" s="817"/>
      <c r="X74" s="817"/>
      <c r="Y74" s="817"/>
      <c r="Z74" s="817"/>
      <c r="AA74" s="817">
        <v>39</v>
      </c>
      <c r="AB74" s="817"/>
      <c r="AC74" s="817"/>
      <c r="AD74" s="817"/>
      <c r="AE74" s="817"/>
      <c r="AF74" s="817">
        <v>39</v>
      </c>
      <c r="AG74" s="817"/>
      <c r="AH74" s="817"/>
      <c r="AI74" s="817"/>
      <c r="AJ74" s="817"/>
      <c r="AK74" s="817" t="s">
        <v>552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561</v>
      </c>
      <c r="C75" s="861"/>
      <c r="D75" s="861"/>
      <c r="E75" s="861"/>
      <c r="F75" s="861"/>
      <c r="G75" s="861"/>
      <c r="H75" s="861"/>
      <c r="I75" s="861"/>
      <c r="J75" s="861"/>
      <c r="K75" s="861"/>
      <c r="L75" s="861"/>
      <c r="M75" s="861"/>
      <c r="N75" s="861"/>
      <c r="O75" s="861"/>
      <c r="P75" s="862"/>
      <c r="Q75" s="864">
        <v>156266</v>
      </c>
      <c r="R75" s="865"/>
      <c r="S75" s="865"/>
      <c r="T75" s="865"/>
      <c r="U75" s="821"/>
      <c r="V75" s="866">
        <v>153668</v>
      </c>
      <c r="W75" s="865"/>
      <c r="X75" s="865"/>
      <c r="Y75" s="865"/>
      <c r="Z75" s="821"/>
      <c r="AA75" s="866">
        <v>2598</v>
      </c>
      <c r="AB75" s="865"/>
      <c r="AC75" s="865"/>
      <c r="AD75" s="865"/>
      <c r="AE75" s="821"/>
      <c r="AF75" s="866">
        <v>2598</v>
      </c>
      <c r="AG75" s="865"/>
      <c r="AH75" s="865"/>
      <c r="AI75" s="865"/>
      <c r="AJ75" s="821"/>
      <c r="AK75" s="866">
        <v>1803</v>
      </c>
      <c r="AL75" s="865"/>
      <c r="AM75" s="865"/>
      <c r="AN75" s="865"/>
      <c r="AO75" s="821"/>
      <c r="AP75" s="866" t="s">
        <v>552</v>
      </c>
      <c r="AQ75" s="865"/>
      <c r="AR75" s="865"/>
      <c r="AS75" s="865"/>
      <c r="AT75" s="821"/>
      <c r="AU75" s="866" t="s">
        <v>552</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379</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4004</v>
      </c>
      <c r="AG88" s="831"/>
      <c r="AH88" s="831"/>
      <c r="AI88" s="831"/>
      <c r="AJ88" s="831"/>
      <c r="AK88" s="828"/>
      <c r="AL88" s="828"/>
      <c r="AM88" s="828"/>
      <c r="AN88" s="828"/>
      <c r="AO88" s="828"/>
      <c r="AP88" s="831">
        <v>115</v>
      </c>
      <c r="AQ88" s="831"/>
      <c r="AR88" s="831"/>
      <c r="AS88" s="831"/>
      <c r="AT88" s="831"/>
      <c r="AU88" s="831" t="s">
        <v>552</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379</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370</v>
      </c>
      <c r="CS102" s="839"/>
      <c r="CT102" s="839"/>
      <c r="CU102" s="839"/>
      <c r="CV102" s="878"/>
      <c r="CW102" s="877">
        <v>272</v>
      </c>
      <c r="CX102" s="839"/>
      <c r="CY102" s="839"/>
      <c r="CZ102" s="839"/>
      <c r="DA102" s="878"/>
      <c r="DB102" s="877" t="s">
        <v>552</v>
      </c>
      <c r="DC102" s="839"/>
      <c r="DD102" s="839"/>
      <c r="DE102" s="839"/>
      <c r="DF102" s="878"/>
      <c r="DG102" s="877" t="s">
        <v>552</v>
      </c>
      <c r="DH102" s="839"/>
      <c r="DI102" s="839"/>
      <c r="DJ102" s="839"/>
      <c r="DK102" s="878"/>
      <c r="DL102" s="877" t="s">
        <v>552</v>
      </c>
      <c r="DM102" s="839"/>
      <c r="DN102" s="839"/>
      <c r="DO102" s="839"/>
      <c r="DP102" s="878"/>
      <c r="DQ102" s="877" t="s">
        <v>552</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294</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294</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294</v>
      </c>
      <c r="DR109" s="880"/>
      <c r="DS109" s="880"/>
      <c r="DT109" s="880"/>
      <c r="DU109" s="881"/>
      <c r="DV109" s="879" t="s">
        <v>416</v>
      </c>
      <c r="DW109" s="880"/>
      <c r="DX109" s="880"/>
      <c r="DY109" s="880"/>
      <c r="DZ109" s="882"/>
    </row>
    <row r="110" spans="1:131" s="212" customFormat="1" ht="26.25" customHeight="1" x14ac:dyDescent="0.15">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6668066</v>
      </c>
      <c r="AB110" s="887"/>
      <c r="AC110" s="887"/>
      <c r="AD110" s="887"/>
      <c r="AE110" s="888"/>
      <c r="AF110" s="889">
        <v>6603360</v>
      </c>
      <c r="AG110" s="887"/>
      <c r="AH110" s="887"/>
      <c r="AI110" s="887"/>
      <c r="AJ110" s="888"/>
      <c r="AK110" s="889">
        <v>6692704</v>
      </c>
      <c r="AL110" s="887"/>
      <c r="AM110" s="887"/>
      <c r="AN110" s="887"/>
      <c r="AO110" s="888"/>
      <c r="AP110" s="890">
        <v>29.3</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65342457</v>
      </c>
      <c r="BR110" s="918"/>
      <c r="BS110" s="918"/>
      <c r="BT110" s="918"/>
      <c r="BU110" s="918"/>
      <c r="BV110" s="918">
        <v>64313955</v>
      </c>
      <c r="BW110" s="918"/>
      <c r="BX110" s="918"/>
      <c r="BY110" s="918"/>
      <c r="BZ110" s="918"/>
      <c r="CA110" s="918">
        <v>61958487</v>
      </c>
      <c r="CB110" s="918"/>
      <c r="CC110" s="918"/>
      <c r="CD110" s="918"/>
      <c r="CE110" s="918"/>
      <c r="CF110" s="931">
        <v>271.10000000000002</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v>2360</v>
      </c>
      <c r="BR111" s="913"/>
      <c r="BS111" s="913"/>
      <c r="BT111" s="913"/>
      <c r="BU111" s="913"/>
      <c r="BV111" s="913">
        <v>1077</v>
      </c>
      <c r="BW111" s="913"/>
      <c r="BX111" s="913"/>
      <c r="BY111" s="913"/>
      <c r="BZ111" s="913"/>
      <c r="CA111" s="913">
        <v>38</v>
      </c>
      <c r="CB111" s="913"/>
      <c r="CC111" s="913"/>
      <c r="CD111" s="913"/>
      <c r="CE111" s="913"/>
      <c r="CF111" s="907">
        <v>0</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31152550</v>
      </c>
      <c r="BR112" s="913"/>
      <c r="BS112" s="913"/>
      <c r="BT112" s="913"/>
      <c r="BU112" s="913"/>
      <c r="BV112" s="913">
        <v>28540514</v>
      </c>
      <c r="BW112" s="913"/>
      <c r="BX112" s="913"/>
      <c r="BY112" s="913"/>
      <c r="BZ112" s="913"/>
      <c r="CA112" s="913">
        <v>26215198</v>
      </c>
      <c r="CB112" s="913"/>
      <c r="CC112" s="913"/>
      <c r="CD112" s="913"/>
      <c r="CE112" s="913"/>
      <c r="CF112" s="907">
        <v>114.7</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2448707</v>
      </c>
      <c r="AB113" s="925"/>
      <c r="AC113" s="925"/>
      <c r="AD113" s="925"/>
      <c r="AE113" s="926"/>
      <c r="AF113" s="927">
        <v>2390427</v>
      </c>
      <c r="AG113" s="925"/>
      <c r="AH113" s="925"/>
      <c r="AI113" s="925"/>
      <c r="AJ113" s="926"/>
      <c r="AK113" s="927">
        <v>2336796</v>
      </c>
      <c r="AL113" s="925"/>
      <c r="AM113" s="925"/>
      <c r="AN113" s="925"/>
      <c r="AO113" s="926"/>
      <c r="AP113" s="928">
        <v>10.199999999999999</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6219540</v>
      </c>
      <c r="BR114" s="913"/>
      <c r="BS114" s="913"/>
      <c r="BT114" s="913"/>
      <c r="BU114" s="913"/>
      <c r="BV114" s="913">
        <v>6226018</v>
      </c>
      <c r="BW114" s="913"/>
      <c r="BX114" s="913"/>
      <c r="BY114" s="913"/>
      <c r="BZ114" s="913"/>
      <c r="CA114" s="913">
        <v>6480715</v>
      </c>
      <c r="CB114" s="913"/>
      <c r="CC114" s="913"/>
      <c r="CD114" s="913"/>
      <c r="CE114" s="913"/>
      <c r="CF114" s="907">
        <v>28.4</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3532</v>
      </c>
      <c r="AB115" s="925"/>
      <c r="AC115" s="925"/>
      <c r="AD115" s="925"/>
      <c r="AE115" s="926"/>
      <c r="AF115" s="927">
        <v>3631</v>
      </c>
      <c r="AG115" s="925"/>
      <c r="AH115" s="925"/>
      <c r="AI115" s="925"/>
      <c r="AJ115" s="926"/>
      <c r="AK115" s="927">
        <v>6357</v>
      </c>
      <c r="AL115" s="925"/>
      <c r="AM115" s="925"/>
      <c r="AN115" s="925"/>
      <c r="AO115" s="926"/>
      <c r="AP115" s="928">
        <v>0</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v>8100</v>
      </c>
      <c r="BR115" s="913"/>
      <c r="BS115" s="913"/>
      <c r="BT115" s="913"/>
      <c r="BU115" s="913"/>
      <c r="BV115" s="913">
        <v>8100</v>
      </c>
      <c r="BW115" s="913"/>
      <c r="BX115" s="913"/>
      <c r="BY115" s="913"/>
      <c r="BZ115" s="913"/>
      <c r="CA115" s="913" t="s">
        <v>122</v>
      </c>
      <c r="CB115" s="913"/>
      <c r="CC115" s="913"/>
      <c r="CD115" s="913"/>
      <c r="CE115" s="913"/>
      <c r="CF115" s="907" t="s">
        <v>122</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18</v>
      </c>
      <c r="AB116" s="946"/>
      <c r="AC116" s="946"/>
      <c r="AD116" s="946"/>
      <c r="AE116" s="947"/>
      <c r="AF116" s="948">
        <v>11</v>
      </c>
      <c r="AG116" s="946"/>
      <c r="AH116" s="946"/>
      <c r="AI116" s="946"/>
      <c r="AJ116" s="947"/>
      <c r="AK116" s="948">
        <v>120</v>
      </c>
      <c r="AL116" s="946"/>
      <c r="AM116" s="946"/>
      <c r="AN116" s="946"/>
      <c r="AO116" s="947"/>
      <c r="AP116" s="949">
        <v>0</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2046</v>
      </c>
      <c r="DH116" s="946"/>
      <c r="DI116" s="946"/>
      <c r="DJ116" s="946"/>
      <c r="DK116" s="947"/>
      <c r="DL116" s="948">
        <v>1000</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9120323</v>
      </c>
      <c r="AB117" s="966"/>
      <c r="AC117" s="966"/>
      <c r="AD117" s="966"/>
      <c r="AE117" s="967"/>
      <c r="AF117" s="968">
        <v>8997429</v>
      </c>
      <c r="AG117" s="966"/>
      <c r="AH117" s="966"/>
      <c r="AI117" s="966"/>
      <c r="AJ117" s="967"/>
      <c r="AK117" s="968">
        <v>9035977</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294</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446</v>
      </c>
      <c r="BP119" s="992"/>
      <c r="BQ119" s="986">
        <v>102725007</v>
      </c>
      <c r="BR119" s="987"/>
      <c r="BS119" s="987"/>
      <c r="BT119" s="987"/>
      <c r="BU119" s="987"/>
      <c r="BV119" s="987">
        <v>99089664</v>
      </c>
      <c r="BW119" s="987"/>
      <c r="BX119" s="987"/>
      <c r="BY119" s="987"/>
      <c r="BZ119" s="987"/>
      <c r="CA119" s="987">
        <v>94654438</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314</v>
      </c>
      <c r="DH119" s="973"/>
      <c r="DI119" s="973"/>
      <c r="DJ119" s="973"/>
      <c r="DK119" s="974"/>
      <c r="DL119" s="972">
        <v>77</v>
      </c>
      <c r="DM119" s="973"/>
      <c r="DN119" s="973"/>
      <c r="DO119" s="973"/>
      <c r="DP119" s="974"/>
      <c r="DQ119" s="972">
        <v>38</v>
      </c>
      <c r="DR119" s="973"/>
      <c r="DS119" s="973"/>
      <c r="DT119" s="973"/>
      <c r="DU119" s="974"/>
      <c r="DV119" s="975">
        <v>0</v>
      </c>
      <c r="DW119" s="976"/>
      <c r="DX119" s="976"/>
      <c r="DY119" s="976"/>
      <c r="DZ119" s="977"/>
    </row>
    <row r="120" spans="1:130" s="212" customFormat="1" ht="26.25" customHeight="1" x14ac:dyDescent="0.15">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13520268</v>
      </c>
      <c r="BR120" s="918"/>
      <c r="BS120" s="918"/>
      <c r="BT120" s="918"/>
      <c r="BU120" s="918"/>
      <c r="BV120" s="918">
        <v>13831681</v>
      </c>
      <c r="BW120" s="918"/>
      <c r="BX120" s="918"/>
      <c r="BY120" s="918"/>
      <c r="BZ120" s="918"/>
      <c r="CA120" s="918">
        <v>12863002</v>
      </c>
      <c r="CB120" s="918"/>
      <c r="CC120" s="918"/>
      <c r="CD120" s="918"/>
      <c r="CE120" s="918"/>
      <c r="CF120" s="931">
        <v>56.3</v>
      </c>
      <c r="CG120" s="932"/>
      <c r="CH120" s="932"/>
      <c r="CI120" s="932"/>
      <c r="CJ120" s="932"/>
      <c r="CK120" s="993" t="s">
        <v>450</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25948248</v>
      </c>
      <c r="DH120" s="918"/>
      <c r="DI120" s="918"/>
      <c r="DJ120" s="918"/>
      <c r="DK120" s="918"/>
      <c r="DL120" s="918">
        <v>23168125</v>
      </c>
      <c r="DM120" s="918"/>
      <c r="DN120" s="918"/>
      <c r="DO120" s="918"/>
      <c r="DP120" s="918"/>
      <c r="DQ120" s="918">
        <v>21211828</v>
      </c>
      <c r="DR120" s="918"/>
      <c r="DS120" s="918"/>
      <c r="DT120" s="918"/>
      <c r="DU120" s="918"/>
      <c r="DV120" s="919">
        <v>92.8</v>
      </c>
      <c r="DW120" s="919"/>
      <c r="DX120" s="919"/>
      <c r="DY120" s="919"/>
      <c r="DZ120" s="920"/>
    </row>
    <row r="121" spans="1:130" s="212" customFormat="1" ht="26.25" customHeight="1" x14ac:dyDescent="0.15">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932001</v>
      </c>
      <c r="BR121" s="913"/>
      <c r="BS121" s="913"/>
      <c r="BT121" s="913"/>
      <c r="BU121" s="913"/>
      <c r="BV121" s="913">
        <v>838465</v>
      </c>
      <c r="BW121" s="913"/>
      <c r="BX121" s="913"/>
      <c r="BY121" s="913"/>
      <c r="BZ121" s="913"/>
      <c r="CA121" s="913">
        <v>831184</v>
      </c>
      <c r="CB121" s="913"/>
      <c r="CC121" s="913"/>
      <c r="CD121" s="913"/>
      <c r="CE121" s="913"/>
      <c r="CF121" s="907">
        <v>3.6</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5137584</v>
      </c>
      <c r="DH121" s="913"/>
      <c r="DI121" s="913"/>
      <c r="DJ121" s="913"/>
      <c r="DK121" s="913"/>
      <c r="DL121" s="913">
        <v>5315279</v>
      </c>
      <c r="DM121" s="913"/>
      <c r="DN121" s="913"/>
      <c r="DO121" s="913"/>
      <c r="DP121" s="913"/>
      <c r="DQ121" s="913">
        <v>4954516</v>
      </c>
      <c r="DR121" s="913"/>
      <c r="DS121" s="913"/>
      <c r="DT121" s="913"/>
      <c r="DU121" s="913"/>
      <c r="DV121" s="914">
        <v>21.7</v>
      </c>
      <c r="DW121" s="914"/>
      <c r="DX121" s="914"/>
      <c r="DY121" s="914"/>
      <c r="DZ121" s="915"/>
    </row>
    <row r="122" spans="1:130" s="212" customFormat="1" ht="26.25" customHeight="1" x14ac:dyDescent="0.15">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64343132</v>
      </c>
      <c r="BR122" s="987"/>
      <c r="BS122" s="987"/>
      <c r="BT122" s="987"/>
      <c r="BU122" s="987"/>
      <c r="BV122" s="987">
        <v>60953211</v>
      </c>
      <c r="BW122" s="987"/>
      <c r="BX122" s="987"/>
      <c r="BY122" s="987"/>
      <c r="BZ122" s="987"/>
      <c r="CA122" s="987">
        <v>57410943</v>
      </c>
      <c r="CB122" s="987"/>
      <c r="CC122" s="987"/>
      <c r="CD122" s="987"/>
      <c r="CE122" s="987"/>
      <c r="CF122" s="1004">
        <v>251.2</v>
      </c>
      <c r="CG122" s="1005"/>
      <c r="CH122" s="1005"/>
      <c r="CI122" s="1005"/>
      <c r="CJ122" s="1005"/>
      <c r="CK122" s="996"/>
      <c r="CL122" s="997"/>
      <c r="CM122" s="997"/>
      <c r="CN122" s="997"/>
      <c r="CO122" s="998"/>
      <c r="CP122" s="1006" t="s">
        <v>398</v>
      </c>
      <c r="CQ122" s="1007"/>
      <c r="CR122" s="1007"/>
      <c r="CS122" s="1007"/>
      <c r="CT122" s="1007"/>
      <c r="CU122" s="1007"/>
      <c r="CV122" s="1007"/>
      <c r="CW122" s="1007"/>
      <c r="CX122" s="1007"/>
      <c r="CY122" s="1007"/>
      <c r="CZ122" s="1007"/>
      <c r="DA122" s="1007"/>
      <c r="DB122" s="1007"/>
      <c r="DC122" s="1007"/>
      <c r="DD122" s="1007"/>
      <c r="DE122" s="1007"/>
      <c r="DF122" s="1008"/>
      <c r="DG122" s="912">
        <v>11939</v>
      </c>
      <c r="DH122" s="913"/>
      <c r="DI122" s="913"/>
      <c r="DJ122" s="913"/>
      <c r="DK122" s="913"/>
      <c r="DL122" s="913">
        <v>7514</v>
      </c>
      <c r="DM122" s="913"/>
      <c r="DN122" s="913"/>
      <c r="DO122" s="913"/>
      <c r="DP122" s="913"/>
      <c r="DQ122" s="913">
        <v>4277</v>
      </c>
      <c r="DR122" s="913"/>
      <c r="DS122" s="913"/>
      <c r="DT122" s="913"/>
      <c r="DU122" s="913"/>
      <c r="DV122" s="914">
        <v>0</v>
      </c>
      <c r="DW122" s="914"/>
      <c r="DX122" s="914"/>
      <c r="DY122" s="914"/>
      <c r="DZ122" s="915"/>
    </row>
    <row r="123" spans="1:130" s="212" customFormat="1" ht="26.25" customHeight="1" x14ac:dyDescent="0.15">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454</v>
      </c>
      <c r="BP123" s="992"/>
      <c r="BQ123" s="1050">
        <v>78795401</v>
      </c>
      <c r="BR123" s="1051"/>
      <c r="BS123" s="1051"/>
      <c r="BT123" s="1051"/>
      <c r="BU123" s="1051"/>
      <c r="BV123" s="1051">
        <v>75623357</v>
      </c>
      <c r="BW123" s="1051"/>
      <c r="BX123" s="1051"/>
      <c r="BY123" s="1051"/>
      <c r="BZ123" s="1051"/>
      <c r="CA123" s="1051">
        <v>71105129</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v>1698</v>
      </c>
      <c r="DH123" s="946"/>
      <c r="DI123" s="946"/>
      <c r="DJ123" s="946"/>
      <c r="DK123" s="947"/>
      <c r="DL123" s="948">
        <v>1529</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108.8</v>
      </c>
      <c r="BR124" s="1014"/>
      <c r="BS124" s="1014"/>
      <c r="BT124" s="1014"/>
      <c r="BU124" s="1014"/>
      <c r="BV124" s="1014">
        <v>105.3</v>
      </c>
      <c r="BW124" s="1014"/>
      <c r="BX124" s="1014"/>
      <c r="BY124" s="1014"/>
      <c r="BZ124" s="1014"/>
      <c r="CA124" s="1014">
        <v>103</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v>53081</v>
      </c>
      <c r="DH124" s="973"/>
      <c r="DI124" s="973"/>
      <c r="DJ124" s="973"/>
      <c r="DK124" s="974"/>
      <c r="DL124" s="972">
        <v>48067</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1311</v>
      </c>
      <c r="AB126" s="946"/>
      <c r="AC126" s="946"/>
      <c r="AD126" s="946"/>
      <c r="AE126" s="947"/>
      <c r="AF126" s="948">
        <v>1253</v>
      </c>
      <c r="AG126" s="946"/>
      <c r="AH126" s="946"/>
      <c r="AI126" s="946"/>
      <c r="AJ126" s="947"/>
      <c r="AK126" s="948">
        <v>1039</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2221</v>
      </c>
      <c r="AB127" s="946"/>
      <c r="AC127" s="946"/>
      <c r="AD127" s="946"/>
      <c r="AE127" s="947"/>
      <c r="AF127" s="948">
        <v>2378</v>
      </c>
      <c r="AG127" s="946"/>
      <c r="AH127" s="946"/>
      <c r="AI127" s="946"/>
      <c r="AJ127" s="947"/>
      <c r="AK127" s="948">
        <v>5318</v>
      </c>
      <c r="AL127" s="946"/>
      <c r="AM127" s="946"/>
      <c r="AN127" s="946"/>
      <c r="AO127" s="947"/>
      <c r="AP127" s="949">
        <v>0</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144298</v>
      </c>
      <c r="AB128" s="1033"/>
      <c r="AC128" s="1033"/>
      <c r="AD128" s="1033"/>
      <c r="AE128" s="1034"/>
      <c r="AF128" s="1035">
        <v>132255</v>
      </c>
      <c r="AG128" s="1033"/>
      <c r="AH128" s="1033"/>
      <c r="AI128" s="1033"/>
      <c r="AJ128" s="1034"/>
      <c r="AK128" s="1035">
        <v>137700</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11.85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v>8100</v>
      </c>
      <c r="DH128" s="1025"/>
      <c r="DI128" s="1025"/>
      <c r="DJ128" s="1025"/>
      <c r="DK128" s="1025"/>
      <c r="DL128" s="1025">
        <v>8100</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28227858</v>
      </c>
      <c r="AB129" s="946"/>
      <c r="AC129" s="946"/>
      <c r="AD129" s="946"/>
      <c r="AE129" s="947"/>
      <c r="AF129" s="948">
        <v>28401048</v>
      </c>
      <c r="AG129" s="946"/>
      <c r="AH129" s="946"/>
      <c r="AI129" s="946"/>
      <c r="AJ129" s="947"/>
      <c r="AK129" s="948">
        <v>29007270</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16.850000000000001</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6253291</v>
      </c>
      <c r="AB130" s="946"/>
      <c r="AC130" s="946"/>
      <c r="AD130" s="946"/>
      <c r="AE130" s="947"/>
      <c r="AF130" s="948">
        <v>6134656</v>
      </c>
      <c r="AG130" s="946"/>
      <c r="AH130" s="946"/>
      <c r="AI130" s="946"/>
      <c r="AJ130" s="947"/>
      <c r="AK130" s="948">
        <v>6152667</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12.2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21974567</v>
      </c>
      <c r="AB131" s="973"/>
      <c r="AC131" s="973"/>
      <c r="AD131" s="973"/>
      <c r="AE131" s="974"/>
      <c r="AF131" s="972">
        <v>22266392</v>
      </c>
      <c r="AG131" s="973"/>
      <c r="AH131" s="973"/>
      <c r="AI131" s="973"/>
      <c r="AJ131" s="974"/>
      <c r="AK131" s="972">
        <v>22854603</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v>103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12.39038586</v>
      </c>
      <c r="AB132" s="1084"/>
      <c r="AC132" s="1084"/>
      <c r="AD132" s="1084"/>
      <c r="AE132" s="1085"/>
      <c r="AF132" s="1086">
        <v>12.26295578</v>
      </c>
      <c r="AG132" s="1084"/>
      <c r="AH132" s="1084"/>
      <c r="AI132" s="1084"/>
      <c r="AJ132" s="1085"/>
      <c r="AK132" s="1086">
        <v>12.013376320000001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11.4</v>
      </c>
      <c r="AB133" s="1067"/>
      <c r="AC133" s="1067"/>
      <c r="AD133" s="1067"/>
      <c r="AE133" s="1068"/>
      <c r="AF133" s="1066">
        <v>12</v>
      </c>
      <c r="AG133" s="1067"/>
      <c r="AH133" s="1067"/>
      <c r="AI133" s="1067"/>
      <c r="AJ133" s="1068"/>
      <c r="AK133" s="1066">
        <v>12.2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F9Bj/mPbAFwMRnwuL8JnTHJuhlbXiTSMVEnT3ggMgPA17d25LlnmwfWUVHb6rxoyPDA6hFMFnVRQIPXTORiog==" saltValue="op/e+nPgKey8dbmXVcE/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R+U/+1iRyhYUwIXD4L3e9M7e4Xr40ruMsWknZPsuAuUHEuMB9+J7wosHbBrAyQN/lGJd7BBTQl+lAnf+WburQ==" saltValue="cBNMqoLgRM0JJDSTrHRJ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Jja6RtxTB1OASWBlegtzZ8ddgh78QH8JE7yx/RRHjRe/ZEuPV1PfT9RkmnDYD35tlDiVzu1qnqr0wC5C/2ftA==" saltValue="0XuTM0eOd6yyXgu47qf9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01" t="s">
        <v>483</v>
      </c>
      <c r="AP7" s="253"/>
      <c r="AQ7" s="254" t="s">
        <v>484</v>
      </c>
      <c r="AR7" s="255"/>
    </row>
    <row r="8" spans="1:46" x14ac:dyDescent="0.15">
      <c r="A8" s="247"/>
      <c r="AK8" s="256"/>
      <c r="AL8" s="257"/>
      <c r="AM8" s="257"/>
      <c r="AN8" s="258"/>
      <c r="AO8" s="1102"/>
      <c r="AP8" s="259" t="s">
        <v>485</v>
      </c>
      <c r="AQ8" s="260" t="s">
        <v>486</v>
      </c>
      <c r="AR8" s="261" t="s">
        <v>487</v>
      </c>
    </row>
    <row r="9" spans="1:46" x14ac:dyDescent="0.15">
      <c r="A9" s="247"/>
      <c r="AK9" s="1103" t="s">
        <v>488</v>
      </c>
      <c r="AL9" s="1104"/>
      <c r="AM9" s="1104"/>
      <c r="AN9" s="1105"/>
      <c r="AO9" s="262">
        <v>8024304</v>
      </c>
      <c r="AP9" s="262">
        <v>113967</v>
      </c>
      <c r="AQ9" s="263">
        <v>95899</v>
      </c>
      <c r="AR9" s="264">
        <v>18.8</v>
      </c>
    </row>
    <row r="10" spans="1:46" ht="13.5" customHeight="1" x14ac:dyDescent="0.15">
      <c r="A10" s="247"/>
      <c r="AK10" s="1103" t="s">
        <v>489</v>
      </c>
      <c r="AL10" s="1104"/>
      <c r="AM10" s="1104"/>
      <c r="AN10" s="1105"/>
      <c r="AO10" s="265">
        <v>151555</v>
      </c>
      <c r="AP10" s="265">
        <v>2152</v>
      </c>
      <c r="AQ10" s="266">
        <v>7418</v>
      </c>
      <c r="AR10" s="267">
        <v>-71</v>
      </c>
    </row>
    <row r="11" spans="1:46" ht="13.5" customHeight="1" x14ac:dyDescent="0.15">
      <c r="A11" s="247"/>
      <c r="AK11" s="1103" t="s">
        <v>490</v>
      </c>
      <c r="AL11" s="1104"/>
      <c r="AM11" s="1104"/>
      <c r="AN11" s="1105"/>
      <c r="AO11" s="265" t="s">
        <v>491</v>
      </c>
      <c r="AP11" s="265" t="s">
        <v>491</v>
      </c>
      <c r="AQ11" s="266">
        <v>1842</v>
      </c>
      <c r="AR11" s="267" t="s">
        <v>491</v>
      </c>
    </row>
    <row r="12" spans="1:46" ht="13.5" customHeight="1" x14ac:dyDescent="0.15">
      <c r="A12" s="247"/>
      <c r="AK12" s="1103" t="s">
        <v>492</v>
      </c>
      <c r="AL12" s="1104"/>
      <c r="AM12" s="1104"/>
      <c r="AN12" s="1105"/>
      <c r="AO12" s="265" t="s">
        <v>491</v>
      </c>
      <c r="AP12" s="265" t="s">
        <v>491</v>
      </c>
      <c r="AQ12" s="266">
        <v>18</v>
      </c>
      <c r="AR12" s="267" t="s">
        <v>491</v>
      </c>
    </row>
    <row r="13" spans="1:46" ht="13.5" customHeight="1" x14ac:dyDescent="0.15">
      <c r="A13" s="247"/>
      <c r="AK13" s="1103" t="s">
        <v>493</v>
      </c>
      <c r="AL13" s="1104"/>
      <c r="AM13" s="1104"/>
      <c r="AN13" s="1105"/>
      <c r="AO13" s="265">
        <v>109868</v>
      </c>
      <c r="AP13" s="265">
        <v>1560</v>
      </c>
      <c r="AQ13" s="266">
        <v>3674</v>
      </c>
      <c r="AR13" s="267">
        <v>-57.5</v>
      </c>
    </row>
    <row r="14" spans="1:46" ht="13.5" customHeight="1" x14ac:dyDescent="0.15">
      <c r="A14" s="247"/>
      <c r="AK14" s="1103" t="s">
        <v>494</v>
      </c>
      <c r="AL14" s="1104"/>
      <c r="AM14" s="1104"/>
      <c r="AN14" s="1105"/>
      <c r="AO14" s="265">
        <v>240318</v>
      </c>
      <c r="AP14" s="265">
        <v>3413</v>
      </c>
      <c r="AQ14" s="266">
        <v>2040</v>
      </c>
      <c r="AR14" s="267">
        <v>67.3</v>
      </c>
    </row>
    <row r="15" spans="1:46" ht="13.5" customHeight="1" x14ac:dyDescent="0.15">
      <c r="A15" s="247"/>
      <c r="AK15" s="1106" t="s">
        <v>495</v>
      </c>
      <c r="AL15" s="1107"/>
      <c r="AM15" s="1107"/>
      <c r="AN15" s="1108"/>
      <c r="AO15" s="265">
        <v>-347219</v>
      </c>
      <c r="AP15" s="265">
        <v>-4931</v>
      </c>
      <c r="AQ15" s="266">
        <v>-5724</v>
      </c>
      <c r="AR15" s="267">
        <v>-13.9</v>
      </c>
    </row>
    <row r="16" spans="1:46" x14ac:dyDescent="0.15">
      <c r="A16" s="247"/>
      <c r="AK16" s="1106" t="s">
        <v>177</v>
      </c>
      <c r="AL16" s="1107"/>
      <c r="AM16" s="1107"/>
      <c r="AN16" s="1108"/>
      <c r="AO16" s="265">
        <v>8178826</v>
      </c>
      <c r="AP16" s="265">
        <v>116162</v>
      </c>
      <c r="AQ16" s="266">
        <v>105167</v>
      </c>
      <c r="AR16" s="267">
        <v>10.5</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09" t="s">
        <v>500</v>
      </c>
      <c r="AL21" s="1110"/>
      <c r="AM21" s="1110"/>
      <c r="AN21" s="1111"/>
      <c r="AO21" s="277">
        <v>12.04</v>
      </c>
      <c r="AP21" s="278">
        <v>8.91</v>
      </c>
      <c r="AQ21" s="279">
        <v>3.13</v>
      </c>
      <c r="AS21" s="280"/>
      <c r="AT21" s="276"/>
    </row>
    <row r="22" spans="1:46" s="248" customFormat="1" x14ac:dyDescent="0.15">
      <c r="A22" s="276"/>
      <c r="AK22" s="1109" t="s">
        <v>501</v>
      </c>
      <c r="AL22" s="1110"/>
      <c r="AM22" s="1110"/>
      <c r="AN22" s="1111"/>
      <c r="AO22" s="281">
        <v>96.7</v>
      </c>
      <c r="AP22" s="282">
        <v>97.6</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01" t="s">
        <v>483</v>
      </c>
      <c r="AP30" s="253"/>
      <c r="AQ30" s="254" t="s">
        <v>484</v>
      </c>
      <c r="AR30" s="255"/>
    </row>
    <row r="31" spans="1:46" x14ac:dyDescent="0.15">
      <c r="A31" s="247"/>
      <c r="AK31" s="256"/>
      <c r="AL31" s="257"/>
      <c r="AM31" s="257"/>
      <c r="AN31" s="258"/>
      <c r="AO31" s="1102"/>
      <c r="AP31" s="259" t="s">
        <v>485</v>
      </c>
      <c r="AQ31" s="260" t="s">
        <v>486</v>
      </c>
      <c r="AR31" s="261" t="s">
        <v>487</v>
      </c>
    </row>
    <row r="32" spans="1:46" ht="27" customHeight="1" x14ac:dyDescent="0.15">
      <c r="A32" s="247"/>
      <c r="AK32" s="1117" t="s">
        <v>505</v>
      </c>
      <c r="AL32" s="1118"/>
      <c r="AM32" s="1118"/>
      <c r="AN32" s="1119"/>
      <c r="AO32" s="291">
        <v>6692704</v>
      </c>
      <c r="AP32" s="291">
        <v>95055</v>
      </c>
      <c r="AQ32" s="292">
        <v>63956</v>
      </c>
      <c r="AR32" s="293">
        <v>48.6</v>
      </c>
    </row>
    <row r="33" spans="1:46" ht="13.5" customHeight="1" x14ac:dyDescent="0.15">
      <c r="A33" s="247"/>
      <c r="AK33" s="1117" t="s">
        <v>506</v>
      </c>
      <c r="AL33" s="1118"/>
      <c r="AM33" s="1118"/>
      <c r="AN33" s="1119"/>
      <c r="AO33" s="291" t="s">
        <v>491</v>
      </c>
      <c r="AP33" s="291" t="s">
        <v>491</v>
      </c>
      <c r="AQ33" s="292" t="s">
        <v>491</v>
      </c>
      <c r="AR33" s="293" t="s">
        <v>491</v>
      </c>
    </row>
    <row r="34" spans="1:46" ht="27" customHeight="1" x14ac:dyDescent="0.15">
      <c r="A34" s="247"/>
      <c r="AK34" s="1117" t="s">
        <v>507</v>
      </c>
      <c r="AL34" s="1118"/>
      <c r="AM34" s="1118"/>
      <c r="AN34" s="1119"/>
      <c r="AO34" s="291" t="s">
        <v>491</v>
      </c>
      <c r="AP34" s="291" t="s">
        <v>491</v>
      </c>
      <c r="AQ34" s="292">
        <v>4</v>
      </c>
      <c r="AR34" s="293" t="s">
        <v>491</v>
      </c>
    </row>
    <row r="35" spans="1:46" ht="27" customHeight="1" x14ac:dyDescent="0.15">
      <c r="A35" s="247"/>
      <c r="AK35" s="1117" t="s">
        <v>508</v>
      </c>
      <c r="AL35" s="1118"/>
      <c r="AM35" s="1118"/>
      <c r="AN35" s="1119"/>
      <c r="AO35" s="291">
        <v>2336796</v>
      </c>
      <c r="AP35" s="291">
        <v>33189</v>
      </c>
      <c r="AQ35" s="292">
        <v>14498</v>
      </c>
      <c r="AR35" s="293">
        <v>128.9</v>
      </c>
    </row>
    <row r="36" spans="1:46" ht="27" customHeight="1" x14ac:dyDescent="0.15">
      <c r="A36" s="247"/>
      <c r="AK36" s="1117" t="s">
        <v>509</v>
      </c>
      <c r="AL36" s="1118"/>
      <c r="AM36" s="1118"/>
      <c r="AN36" s="1119"/>
      <c r="AO36" s="291" t="s">
        <v>491</v>
      </c>
      <c r="AP36" s="291" t="s">
        <v>491</v>
      </c>
      <c r="AQ36" s="292">
        <v>1993</v>
      </c>
      <c r="AR36" s="293" t="s">
        <v>491</v>
      </c>
    </row>
    <row r="37" spans="1:46" ht="13.5" customHeight="1" x14ac:dyDescent="0.15">
      <c r="A37" s="247"/>
      <c r="AK37" s="1117" t="s">
        <v>510</v>
      </c>
      <c r="AL37" s="1118"/>
      <c r="AM37" s="1118"/>
      <c r="AN37" s="1119"/>
      <c r="AO37" s="291">
        <v>6357</v>
      </c>
      <c r="AP37" s="291">
        <v>90</v>
      </c>
      <c r="AQ37" s="292">
        <v>407</v>
      </c>
      <c r="AR37" s="293">
        <v>-77.900000000000006</v>
      </c>
    </row>
    <row r="38" spans="1:46" ht="27" customHeight="1" x14ac:dyDescent="0.15">
      <c r="A38" s="247"/>
      <c r="AK38" s="1120" t="s">
        <v>511</v>
      </c>
      <c r="AL38" s="1121"/>
      <c r="AM38" s="1121"/>
      <c r="AN38" s="1122"/>
      <c r="AO38" s="294">
        <v>120</v>
      </c>
      <c r="AP38" s="294">
        <v>2</v>
      </c>
      <c r="AQ38" s="295">
        <v>1</v>
      </c>
      <c r="AR38" s="283">
        <v>100</v>
      </c>
      <c r="AS38" s="290"/>
    </row>
    <row r="39" spans="1:46" x14ac:dyDescent="0.15">
      <c r="A39" s="247"/>
      <c r="AK39" s="1120" t="s">
        <v>512</v>
      </c>
      <c r="AL39" s="1121"/>
      <c r="AM39" s="1121"/>
      <c r="AN39" s="1122"/>
      <c r="AO39" s="291">
        <v>-137700</v>
      </c>
      <c r="AP39" s="291">
        <v>-1956</v>
      </c>
      <c r="AQ39" s="292">
        <v>-3355</v>
      </c>
      <c r="AR39" s="293">
        <v>-41.7</v>
      </c>
      <c r="AS39" s="290"/>
    </row>
    <row r="40" spans="1:46" ht="27" customHeight="1" x14ac:dyDescent="0.15">
      <c r="A40" s="247"/>
      <c r="AK40" s="1117" t="s">
        <v>513</v>
      </c>
      <c r="AL40" s="1118"/>
      <c r="AM40" s="1118"/>
      <c r="AN40" s="1119"/>
      <c r="AO40" s="291">
        <v>-6152667</v>
      </c>
      <c r="AP40" s="291">
        <v>-87385</v>
      </c>
      <c r="AQ40" s="292">
        <v>-53996</v>
      </c>
      <c r="AR40" s="293">
        <v>61.8</v>
      </c>
      <c r="AS40" s="290"/>
    </row>
    <row r="41" spans="1:46" x14ac:dyDescent="0.15">
      <c r="A41" s="247"/>
      <c r="AK41" s="1123" t="s">
        <v>287</v>
      </c>
      <c r="AL41" s="1124"/>
      <c r="AM41" s="1124"/>
      <c r="AN41" s="1125"/>
      <c r="AO41" s="291">
        <v>2745610</v>
      </c>
      <c r="AP41" s="291">
        <v>38995</v>
      </c>
      <c r="AQ41" s="292">
        <v>23508</v>
      </c>
      <c r="AR41" s="293">
        <v>65.900000000000006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12" t="s">
        <v>483</v>
      </c>
      <c r="AN49" s="1114" t="s">
        <v>516</v>
      </c>
      <c r="AO49" s="1115"/>
      <c r="AP49" s="1115"/>
      <c r="AQ49" s="1115"/>
      <c r="AR49" s="1116"/>
    </row>
    <row r="50" spans="1:44" x14ac:dyDescent="0.15">
      <c r="A50" s="247"/>
      <c r="AK50" s="305"/>
      <c r="AL50" s="306"/>
      <c r="AM50" s="1113"/>
      <c r="AN50" s="307" t="s">
        <v>517</v>
      </c>
      <c r="AO50" s="308" t="s">
        <v>518</v>
      </c>
      <c r="AP50" s="309" t="s">
        <v>519</v>
      </c>
      <c r="AQ50" s="310" t="s">
        <v>520</v>
      </c>
      <c r="AR50" s="311" t="s">
        <v>521</v>
      </c>
    </row>
    <row r="51" spans="1:44" x14ac:dyDescent="0.15">
      <c r="A51" s="247"/>
      <c r="AK51" s="303" t="s">
        <v>522</v>
      </c>
      <c r="AL51" s="304"/>
      <c r="AM51" s="312">
        <v>7246172</v>
      </c>
      <c r="AN51" s="313">
        <v>96564</v>
      </c>
      <c r="AO51" s="314">
        <v>14</v>
      </c>
      <c r="AP51" s="315">
        <v>70329</v>
      </c>
      <c r="AQ51" s="316">
        <v>0.2</v>
      </c>
      <c r="AR51" s="317">
        <v>13.8</v>
      </c>
    </row>
    <row r="52" spans="1:44" x14ac:dyDescent="0.15">
      <c r="A52" s="247"/>
      <c r="AK52" s="318"/>
      <c r="AL52" s="319" t="s">
        <v>523</v>
      </c>
      <c r="AM52" s="320">
        <v>3173608</v>
      </c>
      <c r="AN52" s="321">
        <v>42292</v>
      </c>
      <c r="AO52" s="322">
        <v>27.7</v>
      </c>
      <c r="AP52" s="323">
        <v>39403</v>
      </c>
      <c r="AQ52" s="324">
        <v>9.1</v>
      </c>
      <c r="AR52" s="325">
        <v>18.600000000000001</v>
      </c>
    </row>
    <row r="53" spans="1:44" x14ac:dyDescent="0.15">
      <c r="A53" s="247"/>
      <c r="AK53" s="303" t="s">
        <v>524</v>
      </c>
      <c r="AL53" s="304"/>
      <c r="AM53" s="312">
        <v>6945895</v>
      </c>
      <c r="AN53" s="313">
        <v>93938</v>
      </c>
      <c r="AO53" s="314">
        <v>-2.7</v>
      </c>
      <c r="AP53" s="315">
        <v>71871</v>
      </c>
      <c r="AQ53" s="316">
        <v>2.2000000000000002</v>
      </c>
      <c r="AR53" s="317">
        <v>-4.9000000000000004</v>
      </c>
    </row>
    <row r="54" spans="1:44" x14ac:dyDescent="0.15">
      <c r="A54" s="247"/>
      <c r="AK54" s="318"/>
      <c r="AL54" s="319" t="s">
        <v>523</v>
      </c>
      <c r="AM54" s="320">
        <v>3515897</v>
      </c>
      <c r="AN54" s="321">
        <v>47550</v>
      </c>
      <c r="AO54" s="322">
        <v>12.4</v>
      </c>
      <c r="AP54" s="323">
        <v>38232</v>
      </c>
      <c r="AQ54" s="324">
        <v>-3</v>
      </c>
      <c r="AR54" s="325">
        <v>15.4</v>
      </c>
    </row>
    <row r="55" spans="1:44" x14ac:dyDescent="0.15">
      <c r="A55" s="247"/>
      <c r="AK55" s="303" t="s">
        <v>525</v>
      </c>
      <c r="AL55" s="304"/>
      <c r="AM55" s="312">
        <v>7423633</v>
      </c>
      <c r="AN55" s="313">
        <v>102039</v>
      </c>
      <c r="AO55" s="314">
        <v>8.6</v>
      </c>
      <c r="AP55" s="315">
        <v>71807</v>
      </c>
      <c r="AQ55" s="316">
        <v>-0.1</v>
      </c>
      <c r="AR55" s="317">
        <v>8.6999999999999993</v>
      </c>
    </row>
    <row r="56" spans="1:44" x14ac:dyDescent="0.15">
      <c r="A56" s="247"/>
      <c r="AK56" s="318"/>
      <c r="AL56" s="319" t="s">
        <v>523</v>
      </c>
      <c r="AM56" s="320">
        <v>3613446</v>
      </c>
      <c r="AN56" s="321">
        <v>49667</v>
      </c>
      <c r="AO56" s="322">
        <v>4.5</v>
      </c>
      <c r="AP56" s="323">
        <v>37333</v>
      </c>
      <c r="AQ56" s="324">
        <v>-2.4</v>
      </c>
      <c r="AR56" s="325">
        <v>6.9</v>
      </c>
    </row>
    <row r="57" spans="1:44" x14ac:dyDescent="0.15">
      <c r="A57" s="247"/>
      <c r="AK57" s="303" t="s">
        <v>526</v>
      </c>
      <c r="AL57" s="304"/>
      <c r="AM57" s="312">
        <v>6921574</v>
      </c>
      <c r="AN57" s="313">
        <v>96504</v>
      </c>
      <c r="AO57" s="314">
        <v>-5.4</v>
      </c>
      <c r="AP57" s="315">
        <v>80821</v>
      </c>
      <c r="AQ57" s="316">
        <v>12.6</v>
      </c>
      <c r="AR57" s="317">
        <v>-18</v>
      </c>
    </row>
    <row r="58" spans="1:44" x14ac:dyDescent="0.15">
      <c r="A58" s="247"/>
      <c r="AK58" s="318"/>
      <c r="AL58" s="319" t="s">
        <v>523</v>
      </c>
      <c r="AM58" s="320">
        <v>4774814</v>
      </c>
      <c r="AN58" s="321">
        <v>66573</v>
      </c>
      <c r="AO58" s="322">
        <v>34</v>
      </c>
      <c r="AP58" s="323">
        <v>49586</v>
      </c>
      <c r="AQ58" s="324">
        <v>32.799999999999997</v>
      </c>
      <c r="AR58" s="325">
        <v>1.2</v>
      </c>
    </row>
    <row r="59" spans="1:44" x14ac:dyDescent="0.15">
      <c r="A59" s="247"/>
      <c r="AK59" s="303" t="s">
        <v>527</v>
      </c>
      <c r="AL59" s="304"/>
      <c r="AM59" s="312">
        <v>5429184</v>
      </c>
      <c r="AN59" s="313">
        <v>77109</v>
      </c>
      <c r="AO59" s="314">
        <v>-20.100000000000001</v>
      </c>
      <c r="AP59" s="315">
        <v>79840</v>
      </c>
      <c r="AQ59" s="316">
        <v>-1.2</v>
      </c>
      <c r="AR59" s="317">
        <v>-18.899999999999999</v>
      </c>
    </row>
    <row r="60" spans="1:44" x14ac:dyDescent="0.15">
      <c r="A60" s="247"/>
      <c r="AK60" s="318"/>
      <c r="AL60" s="319" t="s">
        <v>523</v>
      </c>
      <c r="AM60" s="320">
        <v>2876937</v>
      </c>
      <c r="AN60" s="321">
        <v>40860</v>
      </c>
      <c r="AO60" s="322">
        <v>-38.6</v>
      </c>
      <c r="AP60" s="323">
        <v>45238</v>
      </c>
      <c r="AQ60" s="324">
        <v>-8.8000000000000007</v>
      </c>
      <c r="AR60" s="325">
        <v>-29.8</v>
      </c>
    </row>
    <row r="61" spans="1:44" x14ac:dyDescent="0.15">
      <c r="A61" s="247"/>
      <c r="AK61" s="303" t="s">
        <v>528</v>
      </c>
      <c r="AL61" s="326"/>
      <c r="AM61" s="312">
        <v>6793292</v>
      </c>
      <c r="AN61" s="313">
        <v>93231</v>
      </c>
      <c r="AO61" s="314">
        <v>-1.1000000000000001</v>
      </c>
      <c r="AP61" s="315">
        <v>74934</v>
      </c>
      <c r="AQ61" s="327">
        <v>2.7</v>
      </c>
      <c r="AR61" s="317">
        <v>-3.8</v>
      </c>
    </row>
    <row r="62" spans="1:44" x14ac:dyDescent="0.15">
      <c r="A62" s="247"/>
      <c r="AK62" s="318"/>
      <c r="AL62" s="319" t="s">
        <v>523</v>
      </c>
      <c r="AM62" s="320">
        <v>3590940</v>
      </c>
      <c r="AN62" s="321">
        <v>49388</v>
      </c>
      <c r="AO62" s="322">
        <v>8</v>
      </c>
      <c r="AP62" s="323">
        <v>41958</v>
      </c>
      <c r="AQ62" s="324">
        <v>5.5</v>
      </c>
      <c r="AR62" s="325">
        <v>2.5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PEffb2s3eN+EX4rekrSChTz4MtM8cD1CKAD+4QWPCMSJw/QUVBHS0C39wbm82mQGb8YV1lDqpPIASp/f8ktrQ==" saltValue="aXxDE4OgohkFarnYNh3C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kluU9S1J1G/wYoU0gFz6FWSqKMAaXlKcpGzjYcAfCHd8AWMWAHPvnMdja+6YVgYY6NA1J8+PX3T5pc00AHPHeA==" saltValue="YaizPs5x5rkzx76mqURJ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PQE7dfcRGqO5ZAEJNyrKP6KrxwQ8BJWvJfmZelXWzJHg2PlGr38S57G+/Xs3rLRiK9qcpQNDCJ9hX2z0CRe77w==" saltValue="K7grxFnBmOpMHwR7Mcs/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6" t="s">
        <v>3</v>
      </c>
      <c r="D47" s="1126"/>
      <c r="E47" s="1127"/>
      <c r="F47" s="11">
        <v>9.19</v>
      </c>
      <c r="G47" s="12">
        <v>14.92</v>
      </c>
      <c r="H47" s="12">
        <v>14.16</v>
      </c>
      <c r="I47" s="12">
        <v>15.62</v>
      </c>
      <c r="J47" s="13">
        <v>13.93</v>
      </c>
    </row>
    <row r="48" spans="2:10" ht="57.75" customHeight="1" x14ac:dyDescent="0.15">
      <c r="B48" s="14"/>
      <c r="C48" s="1128" t="s">
        <v>4</v>
      </c>
      <c r="D48" s="1128"/>
      <c r="E48" s="1129"/>
      <c r="F48" s="15">
        <v>6.02</v>
      </c>
      <c r="G48" s="16">
        <v>1.07</v>
      </c>
      <c r="H48" s="16">
        <v>3.69</v>
      </c>
      <c r="I48" s="16">
        <v>3.48</v>
      </c>
      <c r="J48" s="17">
        <v>4.46</v>
      </c>
    </row>
    <row r="49" spans="2:10" ht="57.75" customHeight="1" thickBot="1" x14ac:dyDescent="0.2">
      <c r="B49" s="18"/>
      <c r="C49" s="1130" t="s">
        <v>5</v>
      </c>
      <c r="D49" s="1130"/>
      <c r="E49" s="1131"/>
      <c r="F49" s="19" t="s">
        <v>535</v>
      </c>
      <c r="G49" s="20">
        <v>1.27</v>
      </c>
      <c r="H49" s="20">
        <v>1.4</v>
      </c>
      <c r="I49" s="20">
        <v>1.36</v>
      </c>
      <c r="J49" s="21" t="s">
        <v>536</v>
      </c>
    </row>
    <row r="50" spans="2:10" x14ac:dyDescent="0.15"/>
  </sheetData>
  <sheetProtection algorithmName="SHA-512" hashValue="RR1LjVYQXvRAwm8f2+9EdmG9M/3gWhpNN64UFrONfa5ZQ/Z+Oz6hRROUHOhs6uQLst5/JfF5/eWrGEvkBfN1jQ==" saltValue="cvFwy+2zhVdF0KNhUflG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神坂　文康（財政課）</cp:lastModifiedBy>
  <cp:lastPrinted>2026-03-12T00:36:53Z</cp:lastPrinted>
  <dcterms:created xsi:type="dcterms:W3CDTF">2026-02-23T04:42:30Z</dcterms:created>
  <dcterms:modified xsi:type="dcterms:W3CDTF">2026-03-16T04:07:00Z</dcterms:modified>
  <cp:category/>
</cp:coreProperties>
</file>