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8.11.9\homes\admin\01zaisei\▼財政状況資料集\15 R6-7（R5年度決算）\06 市町村→県\08由利本荘市○\03_最終確認\県→市\"/>
    </mc:Choice>
  </mc:AlternateContent>
  <xr:revisionPtr revIDLastSave="0" documentId="13_ncr:1_{444A72BF-02EF-40BA-9E8A-CFB260090C3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l="1"/>
  <c r="AM35" i="10" s="1"/>
  <c r="AM36" i="10" s="1"/>
  <c r="BE34" i="10" l="1"/>
  <c r="BE35"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<sst xmlns="http://schemas.openxmlformats.org/spreadsheetml/2006/main" count="1070" uniqueCount="576">
  <si>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</si>
  <si>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</si>
  <si>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</si>
  <si>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</si>
  <si>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</si>
  <si>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</si>
  <si>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</si>
  <si>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</si>
  <si>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</si>
  <si>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</si>
  <si>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</si>
  <si>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</si>
  <si>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</si>
  <si>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</si>
  <si>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</si>
  <si>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</si>
  <si>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</si>
  <si>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</si>
  <si>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</si>
  <si>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</si>
  <si>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</si>
  <si>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</si>
  <si>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</si>
  <si>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</si>
  <si>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</si>
  <si>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</si>
  <si>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</si>
  <si>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</si>
  <si>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</si>
  <si>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</si>
  <si>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</si>
  <si>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</si>
  <si>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</si>
  <si>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</si>
  <si>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</si>
  <si>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</si>
  <si>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</si>
  <si>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</si>
  <si>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</si>
  <si>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</si>
  <si>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</si>
  <si>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</si>
  <si>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</si>
  <si>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</si>
  <si>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</si>
  <si>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</si>
  <si>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</si>
  <si>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</si>
  <si>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</si>
  <si>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</si>
  <si>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</si>
  <si>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</si>
  <si>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</si>
  <si>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</si>
  <si>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</si>
  <si>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</si>
  <si>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</si>
  <si>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</si>
  <si>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</si>
  <si>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</si>
  <si>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</si>
  <si>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</si>
  <si>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</si>
  <si>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</si>
  <si>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</si>
  <si>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</si>
  <si>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</si>
  <si>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</si>
  <si>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</si>
  <si>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</si>
  <si>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</si>
  <si>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</si>
  <si>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</si>
  <si>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</si>
  <si>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</si>
  <si>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</si>
  <si>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</si>
  <si>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</si>
  <si>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</si>
  <si>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</si>
  <si>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</si>
  <si>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</si>
  <si>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</si>
  <si>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</si>
  <si>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</si>
  <si>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</si>
  <si>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</si>
  <si>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</si>
  <si>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</si>
  <si>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</si>
  <si>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</si>
  <si>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</si>
  <si>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</si>
  <si>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</si>
  <si>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</si>
  <si>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</si>
  <si>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</si>
  <si>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</si>
  <si>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</si>
  <si>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</si>
  <si>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</si>
  <si>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</si>
  <si>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</si>
  <si>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</si>
  <si>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</si>
  <si>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</si>
  <si>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</si>
  <si>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</si>
  <si>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</si>
  <si>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</si>
  <si>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</si>
  <si>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</si>
  <si>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</si>
  <si>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</si>
  <si>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</si>
  <si>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</si>
  <si>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</si>
  <si>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</si>
  <si>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</si>
  <si>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</si>
  <si>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</si>
  <si>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</si>
  <si>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</si>
  <si>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</si>
  <si>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</si>
  <si>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</si>
  <si>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</si>
  <si>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</si>
  <si>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</si>
  <si>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</si>
  <si>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</si>
  <si>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</si>
  <si>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</si>
  <si>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</si>
  <si>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</si>
  <si>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</si>
  <si>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</si>
  <si>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</si>
  <si>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</si>
  <si>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</si>
  <si>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</si>
  <si>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</si>
  <si>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</si>
  <si>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</si>
  <si>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</si>
  <si>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</si>
  <si>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</si>
  <si>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</si>
  <si>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</si>
  <si>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</si>
  <si>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</si>
  <si>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</si>
  <si>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</si>
  <si>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</si>
  <si>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</si>
  <si>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</si>
  <si>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</si>
  <si>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</si>
  <si>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</si>
  <si>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</si>
  <si>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</si>
  <si>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</si>
  <si>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</si>
  <si>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</si>
  <si>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</si>
  <si>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</si>
  <si>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</si>
  <si>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</si>
  <si>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</si>
  <si>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</si>
  <si>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</si>
  <si>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</si>
  <si>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</si>
  <si>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</si>
  <si>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</si>
  <si>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</si>
  <si>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</si>
  <si>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</si>
  <si>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</si>
  <si>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</si>
  <si>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</si>
  <si>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</si>
  <si>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</si>
  <si>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</si>
  <si>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</si>
  <si>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</si>
  <si>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</si>
  <si>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</si>
  <si>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</si>
  <si>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</si>
  <si>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</si>
  <si>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</si>
  <si>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</si>
  <si>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</si>
  <si>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</si>
  <si>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</si>
  <si>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</si>
  <si>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</si>
  <si>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</si>
  <si>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</si>
  <si>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</si>
  <si>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</si>
  <si>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</si>
  <si>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秋田県由利本荘市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</si>
  <si>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</si>
  <si>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</si>
  <si>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</si>
  <si>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</si>
  <si>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</si>
  <si>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</si>
  <si>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</si>
  <si>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</si>
  <si>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</si>
  <si>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</si>
  <si>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</si>
  <si>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</si>
  <si>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</si>
  <si>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</si>
  <si>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</si>
  <si>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</si>
  <si>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</si>
  <si>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</si>
  <si>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</si>
  <si>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</si>
  <si>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</si>
  <si>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</si>
  <si>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</si>
  <si>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</si>
  <si>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</si>
  <si>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</si>
  <si>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</si>
  <si>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</si>
  <si>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</si>
  <si>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</si>
  <si>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</si>
  <si>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</si>
  <si>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</si>
  <si>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</si>
  <si>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</si>
  <si>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</si>
  <si>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</si>
  <si>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</si>
  <si>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</si>
  <si>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</si>
  <si>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</si>
  <si>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</si>
  <si>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</si>
  <si>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</si>
  <si>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</si>
  <si>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</si>
  <si>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</si>
  <si>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</si>
  <si>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</si>
  <si>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</si>
  <si>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</si>
  <si>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</si>
  <si>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</si>
  <si>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</si>
  <si>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</si>
  <si>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</si>
  <si>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</si>
  <si>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</si>
  <si>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</si>
  <si>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</si>
  <si>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</si>
  <si>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</si>
  <si>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</si>
  <si>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</si>
  <si>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</si>
  <si>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</si>
  <si>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</si>
  <si>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</si>
  <si>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</si>
  <si>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</si>
  <si>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</si>
  <si>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</si>
  <si>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</si>
  <si>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</si>
  <si>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</si>
  <si>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</si>
  <si>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</si>
  <si>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</si>
  <si>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</si>
  <si>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</si>
  <si>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</si>
  <si>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</si>
  <si>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</si>
  <si>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</si>
  <si>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</si>
  <si>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</si>
  <si>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</si>
  <si>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</si>
  <si>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</si>
  <si>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</si>
  <si>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</si>
  <si>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</si>
  <si>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</si>
  <si>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</si>
  <si>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</si>
  <si>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</si>
  <si>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</si>
  <si>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</si>
  <si>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</si>
  <si>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</si>
  <si>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</si>
  <si>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</si>
  <si>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</si>
  <si>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</si>
  <si>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</si>
  <si>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</si>
  <si>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</si>
  <si>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</si>
  <si>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</si>
  <si>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</si>
  <si>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</si>
  <si>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</si>
  <si>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</si>
  <si>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</si>
  <si>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</si>
  <si>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</si>
  <si>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</si>
  <si>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</si>
  <si>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</si>
  <si>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</si>
  <si>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</si>
  <si>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</si>
  <si>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</si>
  <si>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</si>
  <si>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</si>
  <si>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</si>
  <si>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</si>
  <si>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</si>
  <si>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</si>
  <si>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</si>
  <si>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</si>
  <si>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</si>
  <si>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</si>
  <si>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</si>
  <si>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</si>
  <si>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</si>
  <si>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</si>
  <si>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</si>
  <si>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</si>
  <si>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</si>
  <si>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</si>
  <si>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</si>
  <si>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</si>
  <si>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</si>
  <si>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</si>
  <si>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</si>
  <si>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</si>
  <si>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</si>
  <si>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</si>
  <si>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</si>
  <si>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秋田県由利本荘市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</si>
  <si>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</si>
  <si>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</si>
  <si>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</si>
  <si>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</si>
  <si>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</si>
  <si>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</si>
  <si>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</si>
  <si>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</si>
  <si>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</si>
  <si>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</si>
  <si>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</si>
  <si>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</si>
  <si>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</si>
  <si>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</si>
  <si>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</si>
  <si>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</si>
  <si>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</si>
  <si>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</si>
  <si>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</si>
  <si>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</si>
  <si>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</si>
  <si>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</si>
  <si>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</si>
  <si>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</si>
  <si>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</si>
  <si>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</si>
  <si>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</si>
  <si>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</si>
  <si>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</si>
  <si>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</si>
  <si>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</si>
  <si>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</si>
  <si>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</si>
  <si>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</si>
  <si>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</si>
  <si>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</si>
  <si>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</si>
  <si>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</si>
  <si>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</si>
  <si>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水道事業会計</t>
    <phoneticPr fontId="5"/>
  </si>
  <si>
    <t>法適用企業</t>
    <phoneticPr fontId="5"/>
  </si>
  <si>
    <t>ガス事業会計</t>
    <phoneticPr fontId="5"/>
  </si>
  <si>
    <t>下水道事業会計</t>
    <phoneticPr fontId="5"/>
  </si>
  <si>
    <t>スキー場運営特別会計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</si>
  <si>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</si>
  <si>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</si>
  <si>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</si>
  <si>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</si>
  <si>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</si>
  <si>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</si>
  <si>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</si>
  <si>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</si>
  <si>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</si>
  <si>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</si>
  <si>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</si>
  <si>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</si>
  <si>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</si>
  <si>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</si>
  <si>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</si>
  <si>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</si>
  <si>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</si>
  <si>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</si>
  <si>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</si>
  <si>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</si>
  <si>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</si>
  <si>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</si>
  <si>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</si>
  <si>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</si>
  <si>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</si>
  <si>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</si>
  <si>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</si>
  <si>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</si>
  <si>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</si>
  <si>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</si>
  <si>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</si>
  <si>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</si>
  <si>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</si>
  <si>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</si>
  <si>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</si>
  <si>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</si>
  <si>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</si>
  <si>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</si>
  <si>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</si>
  <si>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</si>
  <si>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</si>
  <si>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</si>
  <si>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</si>
  <si>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</si>
  <si>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</si>
  <si>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</si>
  <si>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</si>
  <si>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</si>
  <si>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</si>
  <si>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</si>
  <si>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</si>
  <si>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</si>
  <si>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</si>
  <si>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</si>
  <si>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</si>
  <si>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</si>
  <si>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</si>
  <si>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</si>
  <si>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</si>
  <si>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</si>
  <si>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</si>
  <si>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</si>
  <si>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</si>
  <si>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</si>
  <si>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</si>
  <si>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</si>
  <si>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</si>
  <si>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</si>
  <si>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</si>
  <si>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</si>
  <si>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</si>
  <si>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</si>
  <si>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</si>
  <si>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</si>
  <si>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</si>
  <si>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</si>
  <si>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</si>
  <si>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</si>
  <si>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</si>
  <si>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</si>
  <si>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</si>
  <si>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</si>
  <si>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</si>
  <si>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</si>
  <si>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</si>
  <si>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</si>
  <si>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</si>
  <si>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</si>
  <si>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</si>
  <si>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</si>
  <si>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</si>
  <si>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</si>
  <si>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</si>
  <si>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</si>
  <si>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</si>
  <si>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</si>
  <si>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</si>
  <si>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</si>
  <si>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</si>
  <si>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</si>
  <si>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</si>
  <si>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</si>
  <si>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</si>
  <si>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</si>
  <si>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</si>
  <si>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</si>
  <si>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</si>
  <si>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</si>
  <si>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</si>
  <si>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</si>
  <si>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</si>
  <si>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</si>
  <si>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</si>
  <si>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</si>
  <si>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</si>
  <si>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</si>
  <si>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</si>
  <si>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</si>
  <si>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</si>
  <si>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</si>
  <si>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</si>
  <si>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</si>
  <si>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</si>
  <si>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</si>
  <si>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</si>
  <si>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</si>
  <si>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</si>
  <si>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</si>
  <si>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</si>
  <si>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</si>
  <si>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</si>
  <si>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</si>
  <si>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</si>
  <si>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</si>
  <si>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</si>
  <si>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</si>
  <si>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0.83</t>
  </si>
  <si>
    <t>▲ 0.09</t>
  </si>
  <si>
    <t>水道事業会計</t>
  </si>
  <si>
    <t>下水道事業会計</t>
  </si>
  <si>
    <t>一般会計</t>
  </si>
  <si>
    <t>ガス事業会計</t>
  </si>
  <si>
    <t>国民健康保険特別会計</t>
  </si>
  <si>
    <t>情報センター特別会計</t>
  </si>
  <si>
    <t>診療所運営特別会計</t>
  </si>
  <si>
    <t>奨学資金特別会計</t>
  </si>
  <si>
    <t>その他会計（赤字）</t>
  </si>
  <si>
    <t>その他会計（黒字）</t>
  </si>
  <si>
    <t>R01</t>
    <phoneticPr fontId="5"/>
  </si>
  <si>
    <t>R02</t>
    <phoneticPr fontId="5"/>
  </si>
  <si>
    <t>R03</t>
    <phoneticPr fontId="5"/>
  </si>
  <si>
    <t>R04</t>
    <phoneticPr fontId="5"/>
  </si>
  <si>
    <t>R05</t>
    <phoneticPr fontId="5"/>
  </si>
  <si>
    <t>-</t>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</si>
  <si>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</si>
  <si>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</si>
  <si>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</si>
  <si>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</si>
  <si>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</si>
  <si>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</si>
  <si>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</si>
  <si>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</si>
  <si>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岩城</t>
    <rPh sb="0" eb="2">
      <t>イワキ</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</si>
  <si>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</si>
  <si>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</si>
  <si>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</si>
  <si>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</si>
  <si>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</si>
  <si>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由利高原鉄道</t>
    <rPh sb="0" eb="2">
      <t>ユリ</t>
    </rPh>
    <rPh sb="2" eb="4">
      <t>コウゲン</t>
    </rPh>
    <rPh sb="4" eb="6">
      <t>テツドウ</t>
    </rPh>
    <phoneticPr fontId="2"/>
  </si>
  <si>
    <t>庁舎建設基金</t>
    <rPh sb="0" eb="2">
      <t>チョウシャ</t>
    </rPh>
    <rPh sb="2" eb="4">
      <t>ケンセツ</t>
    </rPh>
    <rPh sb="4" eb="6">
      <t>キキン</t>
    </rPh>
    <phoneticPr fontId="5"/>
  </si>
  <si>
    <t>地域雇用創出推進基金</t>
    <rPh sb="0" eb="2">
      <t>チイキ</t>
    </rPh>
    <rPh sb="2" eb="4">
      <t>コヨウ</t>
    </rPh>
    <rPh sb="4" eb="6">
      <t>ソウシュツ</t>
    </rPh>
    <rPh sb="6" eb="8">
      <t>スイシン</t>
    </rPh>
    <rPh sb="8" eb="10">
      <t>キキン</t>
    </rPh>
    <phoneticPr fontId="2"/>
  </si>
  <si>
    <t>合併市町振興基金</t>
    <rPh sb="0" eb="2">
      <t>ガッペイ</t>
    </rPh>
    <rPh sb="2" eb="4">
      <t>シチョウ</t>
    </rPh>
    <rPh sb="4" eb="6">
      <t>シンコウ</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</si>
  <si>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</si>
  <si>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鳥海ダム振興基金</t>
    <rPh sb="0" eb="2">
      <t>チョウカイ</t>
    </rPh>
    <rPh sb="4" eb="6">
      <t>シンコウ</t>
    </rPh>
    <rPh sb="6" eb="8">
      <t>キキン</t>
    </rPh>
    <phoneticPr fontId="2"/>
  </si>
  <si>
    <t>-</t>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</si>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</sst>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7584-4C8D-9DFA-427D1EECAE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84707</c:v>
                </c:pt>
                <c:pt idx="1">
                  <c:v>96564</c:v>
                </c:pt>
                <c:pt idx="2">
                  <c:v>93938</c:v>
                </c:pt>
                <c:pt idx="3">
                  <c:v>102039</c:v>
                </c:pt>
                <c:pt idx="4">
                  <c:v>96504</c:v>
                </c:pt>
              </c:numCache>
            </c:numRef>
          </c:val>
          <c:smooth val="0"/>
          <c:extLst>
            <c:ext xmlns:c16="http://schemas.microsoft.com/office/drawing/2014/chart" uri="{C3380CC4-5D6E-409C-BE32-E72D297353CC}">
              <c16:uniqueId val="{00000001-7584-4C8D-9DFA-427D1EECAE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6.01</c:v>
                </c:pt>
                <c:pt idx="1">
                  <c:v>6.02</c:v>
                </c:pt>
                <c:pt idx="2">
                  <c:v>1.07</c:v>
                </c:pt>
                <c:pt idx="3">
                  <c:v>3.69</c:v>
                </c:pt>
                <c:pt idx="4">
                  <c:v>3.48</c:v>
                </c:pt>
              </c:numCache>
            </c:numRef>
          </c:val>
          <c:extLst>
            <c:ext xmlns:c16="http://schemas.microsoft.com/office/drawing/2014/chart" uri="{C3380CC4-5D6E-409C-BE32-E72D297353CC}">
              <c16:uniqueId val="{00000000-210A-4D5E-A44B-D34004E8FA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10.28</c:v>
                </c:pt>
                <c:pt idx="1">
                  <c:v>9.19</c:v>
                </c:pt>
                <c:pt idx="2">
                  <c:v>14.92</c:v>
                </c:pt>
                <c:pt idx="3">
                  <c:v>14.16</c:v>
                </c:pt>
                <c:pt idx="4">
                  <c:v>15.62</c:v>
                </c:pt>
              </c:numCache>
            </c:numRef>
          </c:val>
          <c:extLst>
            <c:ext xmlns:c16="http://schemas.microsoft.com/office/drawing/2014/chart" uri="{C3380CC4-5D6E-409C-BE32-E72D297353CC}">
              <c16:uniqueId val="{00000001-210A-4D5E-A44B-D34004E8FA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-0.09</c:v>
                </c:pt>
                <c:pt idx="2">
                  <c:v>1.27</c:v>
                </c:pt>
                <c:pt idx="3">
                  <c:v>1.4</c:v>
                </c:pt>
                <c:pt idx="4">
                  <c:v>1.36</c:v>
                </c:pt>
              </c:numCache>
            </c:numRef>
          </c:val>
          <c:smooth val="0"/>
          <c:extLst>
            <c:ext xmlns:c16="http://schemas.microsoft.com/office/drawing/2014/chart" uri="{C3380CC4-5D6E-409C-BE32-E72D297353CC}">
              <c16:uniqueId val="{00000002-210A-4D5E-A44B-D34004E8FA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0.01</c:v>
                </c:pt>
                <c:pt idx="4">
                  <c:v>#N/A</c:v>
                </c:pt>
                <c:pt idx="5">
                  <c:v>0.01</c:v>
                </c:pt>
                <c:pt idx="6">
                  <c:v>#N/A</c:v>
                </c:pt>
                <c:pt idx="7">
                  <c:v>0.41</c:v>
                </c:pt>
                <c:pt idx="8">
                  <c:v>#N/A</c:v>
                </c:pt>
                <c:pt idx="9">
                  <c:v>0</c:v>
                </c:pt>
              </c:numCache>
            </c:numRef>
          </c:val>
          <c:extLst>
            <c:ext xmlns:c16="http://schemas.microsoft.com/office/drawing/2014/chart" uri="{C3380CC4-5D6E-409C-BE32-E72D297353CC}">
              <c16:uniqueId val="{00000000-664B-4AEE-AD21-F6BA2987D4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4B-4AEE-AD21-F6BA2987D499}"/>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2-664B-4AEE-AD21-F6BA2987D499}"/>
            </c:ext>
          </c:extLst>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0.04</c:v>
                </c:pt>
                <c:pt idx="8">
                  <c:v>#N/A</c:v>
                </c:pt>
                <c:pt idx="9">
                  <c:v>0.02</c:v>
                </c:pt>
              </c:numCache>
            </c:numRef>
          </c:val>
          <c:extLst>
            <c:ext xmlns:c16="http://schemas.microsoft.com/office/drawing/2014/chart" uri="{C3380CC4-5D6E-409C-BE32-E72D297353CC}">
              <c16:uniqueId val="{00000003-664B-4AEE-AD21-F6BA2987D499}"/>
            </c:ext>
          </c:extLst>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0.14000000000000001</c:v>
                </c:pt>
                <c:pt idx="4">
                  <c:v>#N/A</c:v>
                </c:pt>
                <c:pt idx="5">
                  <c:v>0.08</c:v>
                </c:pt>
                <c:pt idx="6">
                  <c:v>#N/A</c:v>
                </c:pt>
                <c:pt idx="7">
                  <c:v>0.09</c:v>
                </c:pt>
                <c:pt idx="8">
                  <c:v>#N/A</c:v>
                </c:pt>
                <c:pt idx="9">
                  <c:v>0.04</c:v>
                </c:pt>
              </c:numCache>
            </c:numRef>
          </c:val>
          <c:extLst>
            <c:ext xmlns:c16="http://schemas.microsoft.com/office/drawing/2014/chart" uri="{C3380CC4-5D6E-409C-BE32-E72D297353CC}">
              <c16:uniqueId val="{00000004-664B-4AEE-AD21-F6BA2987D4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0.35</c:v>
                </c:pt>
                <c:pt idx="4">
                  <c:v>#N/A</c:v>
                </c:pt>
                <c:pt idx="5">
                  <c:v>0.38</c:v>
                </c:pt>
                <c:pt idx="6">
                  <c:v>#N/A</c:v>
                </c:pt>
                <c:pt idx="7">
                  <c:v>0.32</c:v>
                </c:pt>
                <c:pt idx="8">
                  <c:v>#N/A</c:v>
                </c:pt>
                <c:pt idx="9">
                  <c:v>0.19</c:v>
                </c:pt>
              </c:numCache>
            </c:numRef>
          </c:val>
          <c:extLst>
            <c:ext xmlns:c16="http://schemas.microsoft.com/office/drawing/2014/chart" uri="{C3380CC4-5D6E-409C-BE32-E72D297353CC}">
              <c16:uniqueId val="{00000005-664B-4AEE-AD21-F6BA2987D499}"/>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0.28999999999999998</c:v>
                </c:pt>
                <c:pt idx="4">
                  <c:v>#N/A</c:v>
                </c:pt>
                <c:pt idx="5">
                  <c:v>0.12</c:v>
                </c:pt>
                <c:pt idx="6">
                  <c:v>#N/A</c:v>
                </c:pt>
                <c:pt idx="7">
                  <c:v>0.24</c:v>
                </c:pt>
                <c:pt idx="8">
                  <c:v>#N/A</c:v>
                </c:pt>
                <c:pt idx="9">
                  <c:v>0.22</c:v>
                </c:pt>
              </c:numCache>
            </c:numRef>
          </c:val>
          <c:extLst>
            <c:ext xmlns:c16="http://schemas.microsoft.com/office/drawing/2014/chart" uri="{C3380CC4-5D6E-409C-BE32-E72D297353CC}">
              <c16:uniqueId val="{00000006-664B-4AEE-AD21-F6BA2987D4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5.81</c:v>
                </c:pt>
                <c:pt idx="2">
                  <c:v>#N/A</c:v>
                </c:pt>
                <c:pt idx="3">
                  <c:v>5.79</c:v>
                </c:pt>
                <c:pt idx="4">
                  <c:v>#N/A</c:v>
                </c:pt>
                <c:pt idx="5">
                  <c:v>0.9</c:v>
                </c:pt>
                <c:pt idx="6">
                  <c:v>#N/A</c:v>
                </c:pt>
                <c:pt idx="7">
                  <c:v>3.51</c:v>
                </c:pt>
                <c:pt idx="8">
                  <c:v>#N/A</c:v>
                </c:pt>
                <c:pt idx="9">
                  <c:v>3.39</c:v>
                </c:pt>
              </c:numCache>
            </c:numRef>
          </c:val>
          <c:extLst>
            <c:ext xmlns:c16="http://schemas.microsoft.com/office/drawing/2014/chart" uri="{C3380CC4-5D6E-409C-BE32-E72D297353CC}">
              <c16:uniqueId val="{00000007-664B-4AEE-AD21-F6BA2987D49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1.28</c:v>
                </c:pt>
                <c:pt idx="4">
                  <c:v>#N/A</c:v>
                </c:pt>
                <c:pt idx="5">
                  <c:v>2.6</c:v>
                </c:pt>
                <c:pt idx="6">
                  <c:v>#N/A</c:v>
                </c:pt>
                <c:pt idx="7">
                  <c:v>4.21</c:v>
                </c:pt>
                <c:pt idx="8">
                  <c:v>#N/A</c:v>
                </c:pt>
                <c:pt idx="9">
                  <c:v>5.75</c:v>
                </c:pt>
              </c:numCache>
            </c:numRef>
          </c:val>
          <c:extLst>
            <c:ext xmlns:c16="http://schemas.microsoft.com/office/drawing/2014/chart" uri="{C3380CC4-5D6E-409C-BE32-E72D297353CC}">
              <c16:uniqueId val="{00000008-664B-4AEE-AD21-F6BA2987D4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7.55</c:v>
                </c:pt>
                <c:pt idx="2">
                  <c:v>#N/A</c:v>
                </c:pt>
                <c:pt idx="3">
                  <c:v>7.48</c:v>
                </c:pt>
                <c:pt idx="4">
                  <c:v>#N/A</c:v>
                </c:pt>
                <c:pt idx="5">
                  <c:v>7.46</c:v>
                </c:pt>
                <c:pt idx="6">
                  <c:v>#N/A</c:v>
                </c:pt>
                <c:pt idx="7">
                  <c:v>8.1999999999999993</c:v>
                </c:pt>
                <c:pt idx="8">
                  <c:v>#N/A</c:v>
                </c:pt>
                <c:pt idx="9">
                  <c:v>8.57</c:v>
                </c:pt>
              </c:numCache>
            </c:numRef>
          </c:val>
          <c:extLst>
            <c:ext xmlns:c16="http://schemas.microsoft.com/office/drawing/2014/chart" uri="{C3380CC4-5D6E-409C-BE32-E72D297353CC}">
              <c16:uniqueId val="{00000009-664B-4AEE-AD21-F6BA2987D4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6569</c:v>
                </c:pt>
                <c:pt idx="5">
                  <c:v>6341</c:v>
                </c:pt>
                <c:pt idx="8">
                  <c:v>6393</c:v>
                </c:pt>
                <c:pt idx="11">
                  <c:v>6395</c:v>
                </c:pt>
                <c:pt idx="14">
                  <c:v>6266</c:v>
                </c:pt>
              </c:numCache>
            </c:numRef>
          </c:val>
          <c:extLst>
            <c:ext xmlns:c16="http://schemas.microsoft.com/office/drawing/2014/chart" uri="{C3380CC4-5D6E-409C-BE32-E72D297353CC}">
              <c16:uniqueId val="{00000000-BCAE-41A2-BEE1-273BCA59F2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AE-41A2-BEE1-273BCA59F2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5</c:v>
                </c:pt>
                <c:pt idx="9">
                  <c:v>4</c:v>
                </c:pt>
                <c:pt idx="12">
                  <c:v>4</c:v>
                </c:pt>
              </c:numCache>
            </c:numRef>
          </c:val>
          <c:extLst>
            <c:ext xmlns:c16="http://schemas.microsoft.com/office/drawing/2014/chart" uri="{C3380CC4-5D6E-409C-BE32-E72D297353CC}">
              <c16:uniqueId val="{00000002-BCAE-41A2-BEE1-273BCA59F2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51</c:v>
                </c:pt>
                <c:pt idx="3">
                  <c:v>45</c:v>
                </c:pt>
                <c:pt idx="6">
                  <c:v>33</c:v>
                </c:pt>
                <c:pt idx="9">
                  <c:v>0</c:v>
                </c:pt>
                <c:pt idx="12">
                  <c:v>0</c:v>
                </c:pt>
              </c:numCache>
            </c:numRef>
          </c:val>
          <c:extLst>
            <c:ext xmlns:c16="http://schemas.microsoft.com/office/drawing/2014/chart" uri="{C3380CC4-5D6E-409C-BE32-E72D297353CC}">
              <c16:uniqueId val="{00000003-BCAE-41A2-BEE1-273BCA59F2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2662</c:v>
                </c:pt>
                <c:pt idx="3">
                  <c:v>2418</c:v>
                </c:pt>
                <c:pt idx="6">
                  <c:v>2475</c:v>
                </c:pt>
                <c:pt idx="9">
                  <c:v>2449</c:v>
                </c:pt>
                <c:pt idx="12">
                  <c:v>2390</c:v>
                </c:pt>
              </c:numCache>
            </c:numRef>
          </c:val>
          <c:extLst>
            <c:ext xmlns:c16="http://schemas.microsoft.com/office/drawing/2014/chart" uri="{C3380CC4-5D6E-409C-BE32-E72D297353CC}">
              <c16:uniqueId val="{00000004-BCAE-41A2-BEE1-273BCA59F2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AE-41A2-BEE1-273BCA59F2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AE-41A2-BEE1-273BCA59F2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6124</c:v>
                </c:pt>
                <c:pt idx="3">
                  <c:v>6121</c:v>
                </c:pt>
                <c:pt idx="6">
                  <c:v>6505</c:v>
                </c:pt>
                <c:pt idx="9">
                  <c:v>6668</c:v>
                </c:pt>
                <c:pt idx="12">
                  <c:v>6603</c:v>
                </c:pt>
              </c:numCache>
            </c:numRef>
          </c:val>
          <c:extLst>
            <c:ext xmlns:c16="http://schemas.microsoft.com/office/drawing/2014/chart" uri="{C3380CC4-5D6E-409C-BE32-E72D297353CC}">
              <c16:uniqueId val="{00000007-BCAE-41A2-BEE1-273BCA59F2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2275</c:v>
                </c:pt>
                <c:pt idx="2">
                  <c:v>#N/A</c:v>
                </c:pt>
                <c:pt idx="3">
                  <c:v>#N/A</c:v>
                </c:pt>
                <c:pt idx="4">
                  <c:v>2249</c:v>
                </c:pt>
                <c:pt idx="5">
                  <c:v>#N/A</c:v>
                </c:pt>
                <c:pt idx="6">
                  <c:v>#N/A</c:v>
                </c:pt>
                <c:pt idx="7">
                  <c:v>2625</c:v>
                </c:pt>
                <c:pt idx="8">
                  <c:v>#N/A</c:v>
                </c:pt>
                <c:pt idx="9">
                  <c:v>#N/A</c:v>
                </c:pt>
                <c:pt idx="10">
                  <c:v>2726</c:v>
                </c:pt>
                <c:pt idx="11">
                  <c:v>#N/A</c:v>
                </c:pt>
                <c:pt idx="12">
                  <c:v>#N/A</c:v>
                </c:pt>
                <c:pt idx="13">
                  <c:v>2731</c:v>
                </c:pt>
                <c:pt idx="14">
                  <c:v>#N/A</c:v>
                </c:pt>
              </c:numCache>
            </c:numRef>
          </c:val>
          <c:smooth val="0"/>
          <c:extLst>
            <c:ext xmlns:c16="http://schemas.microsoft.com/office/drawing/2014/chart" uri="{C3380CC4-5D6E-409C-BE32-E72D297353CC}">
              <c16:uniqueId val="{00000008-BCAE-41A2-BEE1-273BCA59F2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71340</c:v>
                </c:pt>
                <c:pt idx="5">
                  <c:v>69549</c:v>
                </c:pt>
                <c:pt idx="8">
                  <c:v>67983</c:v>
                </c:pt>
                <c:pt idx="11">
                  <c:v>64343</c:v>
                </c:pt>
                <c:pt idx="14">
                  <c:v>60953</c:v>
                </c:pt>
              </c:numCache>
            </c:numRef>
          </c:val>
          <c:extLst>
            <c:ext xmlns:c16="http://schemas.microsoft.com/office/drawing/2014/chart" uri="{C3380CC4-5D6E-409C-BE32-E72D297353CC}">
              <c16:uniqueId val="{00000000-970D-4E70-B5FF-2CDA0BFBAD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1733</c:v>
                </c:pt>
                <c:pt idx="5">
                  <c:v>1391</c:v>
                </c:pt>
                <c:pt idx="8">
                  <c:v>965</c:v>
                </c:pt>
                <c:pt idx="11">
                  <c:v>932</c:v>
                </c:pt>
                <c:pt idx="14">
                  <c:v>838</c:v>
                </c:pt>
              </c:numCache>
            </c:numRef>
          </c:val>
          <c:extLst>
            <c:ext xmlns:c16="http://schemas.microsoft.com/office/drawing/2014/chart" uri="{C3380CC4-5D6E-409C-BE32-E72D297353CC}">
              <c16:uniqueId val="{00000001-970D-4E70-B5FF-2CDA0BFBAD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13622</c:v>
                </c:pt>
                <c:pt idx="5">
                  <c:v>12989</c:v>
                </c:pt>
                <c:pt idx="8">
                  <c:v>14628</c:v>
                </c:pt>
                <c:pt idx="11">
                  <c:v>13520</c:v>
                </c:pt>
                <c:pt idx="14">
                  <c:v>13832</c:v>
                </c:pt>
              </c:numCache>
            </c:numRef>
          </c:val>
          <c:extLst>
            <c:ext xmlns:c16="http://schemas.microsoft.com/office/drawing/2014/chart" uri="{C3380CC4-5D6E-409C-BE32-E72D297353CC}">
              <c16:uniqueId val="{00000002-970D-4E70-B5FF-2CDA0BFBAD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0D-4E70-B5FF-2CDA0BFBAD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0D-4E70-B5FF-2CDA0BFBAD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8</c:v>
                </c:pt>
                <c:pt idx="6">
                  <c:v>8</c:v>
                </c:pt>
                <c:pt idx="9">
                  <c:v>8</c:v>
                </c:pt>
                <c:pt idx="12">
                  <c:v>8</c:v>
                </c:pt>
              </c:numCache>
            </c:numRef>
          </c:val>
          <c:extLst>
            <c:ext xmlns:c16="http://schemas.microsoft.com/office/drawing/2014/chart" uri="{C3380CC4-5D6E-409C-BE32-E72D297353CC}">
              <c16:uniqueId val="{00000005-970D-4E70-B5FF-2CDA0BFBAD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6167</c:v>
                </c:pt>
                <c:pt idx="3">
                  <c:v>5979</c:v>
                </c:pt>
                <c:pt idx="6">
                  <c:v>6057</c:v>
                </c:pt>
                <c:pt idx="9">
                  <c:v>6220</c:v>
                </c:pt>
                <c:pt idx="12">
                  <c:v>6226</c:v>
                </c:pt>
              </c:numCache>
            </c:numRef>
          </c:val>
          <c:extLst>
            <c:ext xmlns:c16="http://schemas.microsoft.com/office/drawing/2014/chart" uri="{C3380CC4-5D6E-409C-BE32-E72D297353CC}">
              <c16:uniqueId val="{00000006-970D-4E70-B5FF-2CDA0BFBAD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33</c:v>
                </c:pt>
                <c:pt idx="6">
                  <c:v>0</c:v>
                </c:pt>
                <c:pt idx="9">
                  <c:v>0</c:v>
                </c:pt>
                <c:pt idx="12">
                  <c:v>0</c:v>
                </c:pt>
              </c:numCache>
            </c:numRef>
          </c:val>
          <c:extLst>
            <c:ext xmlns:c16="http://schemas.microsoft.com/office/drawing/2014/chart" uri="{C3380CC4-5D6E-409C-BE32-E72D297353CC}">
              <c16:uniqueId val="{00000007-970D-4E70-B5FF-2CDA0BFBAD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34171</c:v>
                </c:pt>
                <c:pt idx="3">
                  <c:v>33016</c:v>
                </c:pt>
                <c:pt idx="6">
                  <c:v>32067</c:v>
                </c:pt>
                <c:pt idx="9">
                  <c:v>31153</c:v>
                </c:pt>
                <c:pt idx="12">
                  <c:v>28541</c:v>
                </c:pt>
              </c:numCache>
            </c:numRef>
          </c:val>
          <c:extLst>
            <c:ext xmlns:c16="http://schemas.microsoft.com/office/drawing/2014/chart" uri="{C3380CC4-5D6E-409C-BE32-E72D297353CC}">
              <c16:uniqueId val="{00000008-970D-4E70-B5FF-2CDA0BFBAD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5</c:v>
                </c:pt>
                <c:pt idx="6">
                  <c:v>4</c:v>
                </c:pt>
                <c:pt idx="9">
                  <c:v>2</c:v>
                </c:pt>
                <c:pt idx="12">
                  <c:v>1</c:v>
                </c:pt>
              </c:numCache>
            </c:numRef>
          </c:val>
          <c:extLst>
            <c:ext xmlns:c16="http://schemas.microsoft.com/office/drawing/2014/chart" uri="{C3380CC4-5D6E-409C-BE32-E72D297353CC}">
              <c16:uniqueId val="{00000009-970D-4E70-B5FF-2CDA0BFBAD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69338</c:v>
                </c:pt>
                <c:pt idx="3">
                  <c:v>67978</c:v>
                </c:pt>
                <c:pt idx="6">
                  <c:v>66720</c:v>
                </c:pt>
                <c:pt idx="9">
                  <c:v>65342</c:v>
                </c:pt>
                <c:pt idx="12">
                  <c:v>64314</c:v>
                </c:pt>
              </c:numCache>
            </c:numRef>
          </c:val>
          <c:extLst>
            <c:ext xmlns:c16="http://schemas.microsoft.com/office/drawing/2014/chart" uri="{C3380CC4-5D6E-409C-BE32-E72D297353CC}">
              <c16:uniqueId val="{0000000A-970D-4E70-B5FF-2CDA0BFBAD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23080</c:v>
                </c:pt>
                <c:pt idx="2">
                  <c:v>#N/A</c:v>
                </c:pt>
                <c:pt idx="3">
                  <c:v>#N/A</c:v>
                </c:pt>
                <c:pt idx="4">
                  <c:v>23090</c:v>
                </c:pt>
                <c:pt idx="5">
                  <c:v>#N/A</c:v>
                </c:pt>
                <c:pt idx="6">
                  <c:v>#N/A</c:v>
                </c:pt>
                <c:pt idx="7">
                  <c:v>21278</c:v>
                </c:pt>
                <c:pt idx="8">
                  <c:v>#N/A</c:v>
                </c:pt>
                <c:pt idx="9">
                  <c:v>#N/A</c:v>
                </c:pt>
                <c:pt idx="10">
                  <c:v>23930</c:v>
                </c:pt>
                <c:pt idx="11">
                  <c:v>#N/A</c:v>
                </c:pt>
                <c:pt idx="12">
                  <c:v>#N/A</c:v>
                </c:pt>
                <c:pt idx="13">
                  <c:v>23466</c:v>
                </c:pt>
                <c:pt idx="14">
                  <c:v>#N/A</c:v>
                </c:pt>
              </c:numCache>
            </c:numRef>
          </c:val>
          <c:smooth val="0"/>
          <c:extLst>
            <c:ext xmlns:c16="http://schemas.microsoft.com/office/drawing/2014/chart" uri="{C3380CC4-5D6E-409C-BE32-E72D297353CC}">
              <c16:uniqueId val="{0000000B-970D-4E70-B5FF-2CDA0BFBAD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4332</c:v>
                </c:pt>
                <c:pt idx="1">
                  <c:v>3996</c:v>
                </c:pt>
                <c:pt idx="2">
                  <c:v>4437</c:v>
                </c:pt>
              </c:numCache>
            </c:numRef>
          </c:val>
          <c:extLst>
            <c:ext xmlns:c16="http://schemas.microsoft.com/office/drawing/2014/chart" uri="{C3380CC4-5D6E-409C-BE32-E72D297353CC}">
              <c16:uniqueId val="{00000000-F3B5-48C1-82EA-AF52C94F24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394</c:v>
                </c:pt>
                <c:pt idx="1">
                  <c:v>394</c:v>
                </c:pt>
                <c:pt idx="2">
                  <c:v>517</c:v>
                </c:pt>
              </c:numCache>
            </c:numRef>
          </c:val>
          <c:extLst>
            <c:ext xmlns:c16="http://schemas.microsoft.com/office/drawing/2014/chart" uri="{C3380CC4-5D6E-409C-BE32-E72D297353CC}">
              <c16:uniqueId val="{00000001-F3B5-48C1-82EA-AF52C94F24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10070</c:v>
                </c:pt>
                <c:pt idx="1">
                  <c:v>9394</c:v>
                </c:pt>
                <c:pt idx="2">
                  <c:v>8711</c:v>
                </c:pt>
              </c:numCache>
            </c:numRef>
          </c:val>
          <c:extLst>
            <c:ext xmlns:c16="http://schemas.microsoft.com/office/drawing/2014/chart" uri="{C3380CC4-5D6E-409C-BE32-E72D297353CC}">
              <c16:uniqueId val="{00000002-F3B5-48C1-82EA-AF52C94F24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71,723
71,392
1,209.59
52,935,164
51,663,752
987,879
28,401,048
64,313,955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前年度同の０．３４となっている。これは、類似団体平均を０．１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下回っている。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本市の面積は、１，２０９．５９平方キロメートルと行政サービスの範囲が広いことから、行政コストを多く要している。また、第１次産業の就業割合が令和２年国勢調査で１０．２％と高く、農家等所得は気象条件や市場価格等の影響を受けやすく、税収の増加は見込めない状況であることから、自主財源比率が低く、類似団体平均を大きく下回ってい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歳入では電子部品等の製造業で税収の増加が見込まれているほか、産業振興や移住定住の促進、徴収率の向上等による税収増加に寄与する施策の推進、歳出では由利本荘市公共施設等総合管理計画に則った公共施設の適正な配置による維持管理費の削減等に努め、財政基盤の強化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について、人件費が職員人件費の増等により前年度比３．６億円の増となったほか、維持補修費が冬季交通等確保事業費の増等により前年度比２．５億円の増となるなど、歳出全体では前年度比４．４億円の増となった。</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歳入においては、地方税や地方交付税の増等により、経常一般財源が前年度比３．２億円の増となり、総じて</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比率は前年度比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１．０</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ポイント増の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９２．５</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％となっている。これは、類似団体平均を０．３ポイント、秋田県平均を０．</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８</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ポイント、全国平均を０．</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今後、人口減少による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167640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131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92710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50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職員人件費の増等により増加したが、</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物件費が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新型コロナウイルス対策事業費の減や</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エネルギー・食料品価格高騰対応緊急支援事業費</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の皆減等により、</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９，８７７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減の２１２，５５８</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円となった。これは類似団体平均を</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３４，４１３</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類似団体平均を大きく上回っている要因として、市の面積が広大であり行政サービスの範囲が広く、多くの施設を有していることから、職員数が多く維持管理経費が多額となっていることや、除排雪に要する経費が大きいこと等が挙げられ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今後、由利本荘市公共施設等総合管理計画に則った公共施設の適正配置、事務事業の統合・効率化を進めるとともに、業務量に応じた職員の適正配置により経費の削減を図っていく。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132758</xdr:rowOff>
    </xdr:from>
    <xdr:to>
      <xdr:col>23</xdr:col>
      <xdr:colOff>133350</xdr:colOff>
      <xdr:row>86</xdr:row>
      <xdr:rowOff>40753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06008"/>
          <a:ext cx="838200" cy="7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112650</xdr:rowOff>
    </xdr:from>
    <xdr:to>
      <xdr:col>19</xdr:col>
      <xdr:colOff>133350</xdr:colOff>
      <xdr:row>86</xdr:row>
      <xdr:rowOff>40753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85900"/>
          <a:ext cx="889000" cy="9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79736</xdr:rowOff>
    </xdr:from>
    <xdr:to>
      <xdr:col>15</xdr:col>
      <xdr:colOff>82550</xdr:colOff>
      <xdr:row>85</xdr:row>
      <xdr:rowOff>112650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2986"/>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36663</xdr:rowOff>
    </xdr:from>
    <xdr:to>
      <xdr:col>11</xdr:col>
      <xdr:colOff>31750</xdr:colOff>
      <xdr:row>85</xdr:row>
      <xdr:rowOff>79736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38463"/>
          <a:ext cx="889000" cy="2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81958</xdr:rowOff>
    </xdr:from>
    <xdr:to>
      <xdr:col>23</xdr:col>
      <xdr:colOff>184150</xdr:colOff>
      <xdr:row>86</xdr:row>
      <xdr:rowOff>12108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54035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2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161403</xdr:rowOff>
    </xdr:from>
    <xdr:to>
      <xdr:col>19</xdr:col>
      <xdr:colOff>184150</xdr:colOff>
      <xdr:row>86</xdr:row>
      <xdr:rowOff>91553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76330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21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61850</xdr:rowOff>
    </xdr:from>
    <xdr:to>
      <xdr:col>15</xdr:col>
      <xdr:colOff>133350</xdr:colOff>
      <xdr:row>85</xdr:row>
      <xdr:rowOff>163450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148227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28936</xdr:rowOff>
    </xdr:from>
    <xdr:to>
      <xdr:col>11</xdr:col>
      <xdr:colOff>82550</xdr:colOff>
      <xdr:row>85</xdr:row>
      <xdr:rowOff>130536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115313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8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157313</xdr:rowOff>
    </xdr:from>
    <xdr:to>
      <xdr:col>7</xdr:col>
      <xdr:colOff>31750</xdr:colOff>
      <xdr:row>84</xdr:row>
      <xdr:rowOff>87463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72240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前年度０．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の９６．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となっている。これは、類似団体平均を１．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本市のラスパイレス指数は、類似団体平均を３ポイントの範囲内で下回った値で推移している。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今後も、国の人事院勧告や秋田県の人事委員会勧告に沿った制度・運用の見直しや、人事評価制度を反映した昇格、昇給基準の構築を図りながら、適正な給与水準を保つよう努める。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134257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職員数は減少しているが、人口減により前年度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０．０７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人増の１１．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人となった。これは、類似団体平均を３．</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類似団体平均を大きく上回っている要因として、市の面積が広大であり行政サービスの範囲が広く、支所・出張所を多く配置していることが挙げられる。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今後、由利本荘市行政改革大綱に沿った機構改革や施設の統廃合、事務の効率化等を図り、由利本荘市定員適正化計画目標により定員管理に努める。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140728</xdr:rowOff>
    </xdr:from>
    <xdr:to>
      <xdr:col>81</xdr:col>
      <xdr:colOff>44450</xdr:colOff>
      <xdr:row>63</xdr:row>
      <xdr:rowOff>148772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4207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128088</xdr:rowOff>
    </xdr:from>
    <xdr:to>
      <xdr:col>77</xdr:col>
      <xdr:colOff>44450</xdr:colOff>
      <xdr:row>63</xdr:row>
      <xdr:rowOff>140728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294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108555</xdr:rowOff>
    </xdr:from>
    <xdr:to>
      <xdr:col>72</xdr:col>
      <xdr:colOff>203200</xdr:colOff>
      <xdr:row>63</xdr:row>
      <xdr:rowOff>128088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0990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108555</xdr:rowOff>
    </xdr:from>
    <xdr:to>
      <xdr:col>68</xdr:col>
      <xdr:colOff>152400</xdr:colOff>
      <xdr:row>63</xdr:row>
      <xdr:rowOff>108555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0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97972</xdr:rowOff>
    </xdr:from>
    <xdr:to>
      <xdr:col>81</xdr:col>
      <xdr:colOff>95250</xdr:colOff>
      <xdr:row>64</xdr:row>
      <xdr:rowOff>28122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70049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89928</xdr:rowOff>
    </xdr:from>
    <xdr:to>
      <xdr:col>77</xdr:col>
      <xdr:colOff>95250</xdr:colOff>
      <xdr:row>64</xdr:row>
      <xdr:rowOff>20078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7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77288</xdr:rowOff>
    </xdr:from>
    <xdr:to>
      <xdr:col>73</xdr:col>
      <xdr:colOff>44450</xdr:colOff>
      <xdr:row>64</xdr:row>
      <xdr:rowOff>7438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163665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57755</xdr:rowOff>
    </xdr:from>
    <xdr:to>
      <xdr:col>68</xdr:col>
      <xdr:colOff>203200</xdr:colOff>
      <xdr:row>63</xdr:row>
      <xdr:rowOff>159355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144132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57755</xdr:rowOff>
    </xdr:from>
    <xdr:to>
      <xdr:col>64</xdr:col>
      <xdr:colOff>152400</xdr:colOff>
      <xdr:row>63</xdr:row>
      <xdr:rowOff>159355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144132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ポイント増の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１２．０</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．４ポイント上回っている。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令和３年度から総合防災公園や羽後本荘駅周辺整備の大規模事業の元金償還が開始となったことや、臨時財政対策債発行可能額の減少により、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実質公債費比率が増加した。</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今後も、収支の状況を見極めながら積極的な繰上償還の実施に努めるとともに、地方債の新規発行については、元金償還額の範囲内に抑え、地方債に頼らない行財政運営に努める。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129722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60778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352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42</xdr:row>
      <xdr:rowOff>151795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42</xdr:row>
      <xdr:rowOff>151795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50999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89505</xdr:rowOff>
    </xdr:from>
    <xdr:to>
      <xdr:col>68</xdr:col>
      <xdr:colOff>203200</xdr:colOff>
      <xdr:row>43</xdr:row>
      <xdr:rowOff>19655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３．５</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１０５．３</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％となっており、類似団体平均を１０４．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分子では、合併特例事業債などの地方債現在高や公営企業債等繰入見込額の減により将来負担額が減少した一方で、</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地方債の償還額等に充当可能な基金が前年度よりも増額となったため、</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４．６</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の２３</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４．７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分母では、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標準財政規模が前年度比１．７億円の増となった一方で、算入公債費等の額の</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減少に伴い前年度比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２．９</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２２２．７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億円となり、総じて比率は１０</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５．３</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今後、元金償還額以内の新規地方債発行、後年度の負担に備えるための充当可能基金の積増等により、比率の減少に努める。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94161</xdr:rowOff>
    </xdr:from>
    <xdr:to>
      <xdr:col>81</xdr:col>
      <xdr:colOff>44450</xdr:colOff>
      <xdr:row>20</xdr:row>
      <xdr:rowOff>134378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5231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130024</xdr:rowOff>
    </xdr:from>
    <xdr:to>
      <xdr:col>77</xdr:col>
      <xdr:colOff>44450</xdr:colOff>
      <xdr:row>20</xdr:row>
      <xdr:rowOff>134378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387574"/>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130024</xdr:rowOff>
    </xdr:from>
    <xdr:to>
      <xdr:col>72</xdr:col>
      <xdr:colOff>203200</xdr:colOff>
      <xdr:row>20</xdr:row>
      <xdr:rowOff>94161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387574"/>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94161</xdr:rowOff>
    </xdr:from>
    <xdr:to>
      <xdr:col>68</xdr:col>
      <xdr:colOff>152400</xdr:colOff>
      <xdr:row>20</xdr:row>
      <xdr:rowOff>113695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52316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43361</xdr:rowOff>
    </xdr:from>
    <xdr:to>
      <xdr:col>81</xdr:col>
      <xdr:colOff>95250</xdr:colOff>
      <xdr:row>20</xdr:row>
      <xdr:rowOff>144961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15438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4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83578</xdr:rowOff>
    </xdr:from>
    <xdr:to>
      <xdr:col>77</xdr:col>
      <xdr:colOff>95250</xdr:colOff>
      <xdr:row>21</xdr:row>
      <xdr:rowOff>13728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169955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98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79224</xdr:rowOff>
    </xdr:from>
    <xdr:to>
      <xdr:col>73</xdr:col>
      <xdr:colOff>44450</xdr:colOff>
      <xdr:row>20</xdr:row>
      <xdr:rowOff>9374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165601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4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43361</xdr:rowOff>
    </xdr:from>
    <xdr:to>
      <xdr:col>68</xdr:col>
      <xdr:colOff>203200</xdr:colOff>
      <xdr:row>20</xdr:row>
      <xdr:rowOff>144961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129738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55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62895</xdr:rowOff>
    </xdr:from>
    <xdr:to>
      <xdr:col>64</xdr:col>
      <xdr:colOff>152400</xdr:colOff>
      <xdr:row>20</xdr:row>
      <xdr:rowOff>164495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4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149272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57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71,723
71,392
1,209.59
52,935,164
51,663,752
987,879
28,401,048
64,313,955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職</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員人件費の増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２４．８</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由利本荘市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生活応援券事業や冬季交通等確保事業費は増となったものの、新型コロナウイルス対策事業費の減やエネルギー・食料品価格高騰対応緊急支援事業費の皆減により、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の１４．</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％となった。これは、類似団体平均を０．３ポイント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物件費については、本市の広大な面積に点在する公園、公民館に加え、観光、農業、教育の各施設の管理費が大きな割合を占めている。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今後、由利本荘市公共施設等総合管理計画に則った公共施設の適正配置、事務事業の統合・効率化を進め、経費の削減を図っていく。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65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65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7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価格高騰に係る給付金や出産・子育て応援交付金給付事業費の増など決算ベースでは前年度比６．６億円の増となったが、経常経費充当一般財源</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により、前年度より０．</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、社会保障・税一体改革の動向等を注視し、医療、子ども・子育て支援施策等の推進による社会保障の充実を図りながらも、既存事業の見直し等を行い、比率が上昇しないように努めていく。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117856</xdr:rowOff>
    </xdr:from>
    <xdr:to>
      <xdr:col>24</xdr:col>
      <xdr:colOff>25400</xdr:colOff>
      <xdr:row>54</xdr:row>
      <xdr:rowOff>145288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761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145288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395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117856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39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55</xdr:row>
      <xdr:rowOff>37846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761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67056</xdr:rowOff>
    </xdr:from>
    <xdr:to>
      <xdr:col>24</xdr:col>
      <xdr:colOff>76200</xdr:colOff>
      <xdr:row>54</xdr:row>
      <xdr:rowOff>168656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83583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94488</xdr:rowOff>
    </xdr:from>
    <xdr:to>
      <xdr:col>20</xdr:col>
      <xdr:colOff>38100</xdr:colOff>
      <xdr:row>55</xdr:row>
      <xdr:rowOff>24638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34815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67056</xdr:rowOff>
    </xdr:from>
    <xdr:to>
      <xdr:col>11</xdr:col>
      <xdr:colOff>60325</xdr:colOff>
      <xdr:row>54</xdr:row>
      <xdr:rowOff>168656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7383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98823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普通建設事業費は、学校建設事業費や道路メンテナンス事業費は増となったが、社会資本整備総合交付金事業や松涛団地建替事業費、都市下水路管理事業の減や、羽後本荘駅周辺整備事業費の皆減等により、全体では減となった。繰出金は、介護保険事務費分担金等や秋田県後期高齢者医療広域連合負担金等の増により、前年度から増加した。総じて前年度比１．２ポイント増の１３．５％となり、類似団体平均を０．１ポイント上回っている。</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は、介護サービスやスキー場及び情報センター等の特別会計における施設の更新等に係る経費について、年次計画のもとで実施し、単年度支出の平準化を図ることにより、普通会計の負担軽減を図り、比率の改善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76200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9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56</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409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前年度より０．４ポイント減の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新型コロナウイルス対策事業費の減や羽後本荘駅周辺整備事業費の皆減等によ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今後、市単独補助金の補助要綱や補助要件の見直し等を行い、比率の上昇を抑えていく。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36</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１６年公営住宅建設事業債や平成２５年度災害復旧事業債等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の償還終了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により、前年度より０．３ポイント減の２２．８％となっており、これは類似団体平均を４．１ポイント上回っている。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１市７町の合併市である本市は、地方債現在高が多い状況が続いているが、積極的な繰上償還、地方債の新規発行の抑制を行い、公債費に係る経常収支比率の改善に努めていく。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88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50800</xdr:rowOff>
    </xdr:from>
    <xdr:to>
      <xdr:col>19</xdr:col>
      <xdr:colOff>187325</xdr:colOff>
      <xdr:row>81</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76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158750</xdr:rowOff>
    </xdr:from>
    <xdr:to>
      <xdr:col>15</xdr:col>
      <xdr:colOff>98425</xdr:colOff>
      <xdr:row>80</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70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158750</xdr:rowOff>
    </xdr:from>
    <xdr:to>
      <xdr:col>11</xdr:col>
      <xdr:colOff>9525</xdr:colOff>
      <xdr:row>80</xdr:row>
      <xdr:rowOff>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86377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107950</xdr:rowOff>
    </xdr:from>
    <xdr:to>
      <xdr:col>11</xdr:col>
      <xdr:colOff>60325</xdr:colOff>
      <xdr:row>80</xdr:row>
      <xdr:rowOff>38100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22877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ポイント増の６</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９．７</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％となっており、類似団体平均を４．</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増加の主な要因としては、</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人件費が職員人件費の増等により増加しており</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１．１</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ポイント増となったこと</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や、繰出金が介護保険事務費分担金</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の増により前年度比１．５ポイント増となったことなど</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が考えられる。</a:t>
          </a:r>
          <a:endParaRPr lang="ja-JP" altLang="ja-JP" sz="1100" baseline="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今後、近年上昇傾向にある扶助費及びその他については、事業の見直しや平準化を行い、更なる上昇を抑えるとともに、人件費及び物件費についても、適正な定員管理を図り、施設管理の効率化と更なる比率の改善に努めていく。</a:t>
          </a:r>
          <a:endParaRPr lang="ja-JP" altLang="ja-JP" sz="1100" baseline="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161290</xdr:rowOff>
    </xdr:from>
    <xdr:to>
      <xdr:col>82</xdr:col>
      <xdr:colOff>107950</xdr:colOff>
      <xdr:row>74</xdr:row>
      <xdr:rowOff>74749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7714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43724</xdr:rowOff>
    </xdr:from>
    <xdr:to>
      <xdr:col>78</xdr:col>
      <xdr:colOff>69850</xdr:colOff>
      <xdr:row>73</xdr:row>
      <xdr:rowOff>161290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595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43724</xdr:rowOff>
    </xdr:from>
    <xdr:to>
      <xdr:col>73</xdr:col>
      <xdr:colOff>180975</xdr:colOff>
      <xdr:row>74</xdr:row>
      <xdr:rowOff>140063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59574"/>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140063</xdr:rowOff>
    </xdr:from>
    <xdr:to>
      <xdr:col>69</xdr:col>
      <xdr:colOff>92075</xdr:colOff>
      <xdr:row>75</xdr:row>
      <xdr:rowOff>53522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2736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23949</xdr:rowOff>
    </xdr:from>
    <xdr:to>
      <xdr:col>82</xdr:col>
      <xdr:colOff>158750</xdr:colOff>
      <xdr:row>74</xdr:row>
      <xdr:rowOff>125549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40476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110490</xdr:rowOff>
    </xdr:from>
    <xdr:to>
      <xdr:col>78</xdr:col>
      <xdr:colOff>120650</xdr:colOff>
      <xdr:row>74</xdr:row>
      <xdr:rowOff>40640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164374</xdr:rowOff>
    </xdr:from>
    <xdr:to>
      <xdr:col>74</xdr:col>
      <xdr:colOff>31750</xdr:colOff>
      <xdr:row>73</xdr:row>
      <xdr:rowOff>94524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104701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89263</xdr:rowOff>
    </xdr:from>
    <xdr:to>
      <xdr:col>69</xdr:col>
      <xdr:colOff>142875</xdr:colOff>
      <xdr:row>75</xdr:row>
      <xdr:rowOff>19413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29590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9944</xdr:rowOff>
    </xdr:from>
    <xdr:to>
      <xdr:col>29</xdr:col>
      <xdr:colOff>127000</xdr:colOff>
      <xdr:row>17</xdr:row>
      <xdr:rowOff>21273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2219"/>
          <a:ext cx="647700" cy="1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21273</xdr:rowOff>
    </xdr:from>
    <xdr:to>
      <xdr:col>26</xdr:col>
      <xdr:colOff>50800</xdr:colOff>
      <xdr:row>17</xdr:row>
      <xdr:rowOff>43777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3548"/>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43777</xdr:rowOff>
    </xdr:from>
    <xdr:to>
      <xdr:col>22</xdr:col>
      <xdr:colOff>114300</xdr:colOff>
      <xdr:row>17</xdr:row>
      <xdr:rowOff>56794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6052"/>
          <a:ext cx="698500" cy="1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56794</xdr:rowOff>
    </xdr:from>
    <xdr:to>
      <xdr:col>18</xdr:col>
      <xdr:colOff>177800</xdr:colOff>
      <xdr:row>17</xdr:row>
      <xdr:rowOff>84823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9069"/>
          <a:ext cx="698500" cy="2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130594</xdr:rowOff>
    </xdr:from>
    <xdr:to>
      <xdr:col>29</xdr:col>
      <xdr:colOff>177800</xdr:colOff>
      <xdr:row>17</xdr:row>
      <xdr:rowOff>60744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147121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141923</xdr:rowOff>
    </xdr:from>
    <xdr:to>
      <xdr:col>26</xdr:col>
      <xdr:colOff>101600</xdr:colOff>
      <xdr:row>17</xdr:row>
      <xdr:rowOff>72073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82250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164427</xdr:rowOff>
    </xdr:from>
    <xdr:to>
      <xdr:col>22</xdr:col>
      <xdr:colOff>165100</xdr:colOff>
      <xdr:row>17</xdr:row>
      <xdr:rowOff>94577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5994</xdr:rowOff>
    </xdr:from>
    <xdr:to>
      <xdr:col>19</xdr:col>
      <xdr:colOff>38100</xdr:colOff>
      <xdr:row>17</xdr:row>
      <xdr:rowOff>107594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34023</xdr:rowOff>
    </xdr:from>
    <xdr:to>
      <xdr:col>15</xdr:col>
      <xdr:colOff>101600</xdr:colOff>
      <xdr:row>17</xdr:row>
      <xdr:rowOff>135623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145800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100221</xdr:rowOff>
    </xdr:from>
    <xdr:to>
      <xdr:col>29</xdr:col>
      <xdr:colOff>127000</xdr:colOff>
      <xdr:row>34</xdr:row>
      <xdr:rowOff>120077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67671"/>
          <a:ext cx="6477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120077</xdr:rowOff>
    </xdr:from>
    <xdr:to>
      <xdr:col>26</xdr:col>
      <xdr:colOff>50800</xdr:colOff>
      <xdr:row>34</xdr:row>
      <xdr:rowOff>183562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387527"/>
          <a:ext cx="698500" cy="6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183562</xdr:rowOff>
    </xdr:from>
    <xdr:to>
      <xdr:col>22</xdr:col>
      <xdr:colOff>114300</xdr:colOff>
      <xdr:row>35</xdr:row>
      <xdr:rowOff>21942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51012"/>
          <a:ext cx="698500" cy="18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21942</xdr:rowOff>
    </xdr:from>
    <xdr:to>
      <xdr:col>18</xdr:col>
      <xdr:colOff>177800</xdr:colOff>
      <xdr:row>35</xdr:row>
      <xdr:rowOff>24947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632292"/>
          <a:ext cx="698500" cy="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49421</xdr:rowOff>
    </xdr:from>
    <xdr:to>
      <xdr:col>29</xdr:col>
      <xdr:colOff>177800</xdr:colOff>
      <xdr:row>34</xdr:row>
      <xdr:rowOff>151021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237398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6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69277</xdr:rowOff>
    </xdr:from>
    <xdr:to>
      <xdr:col>26</xdr:col>
      <xdr:colOff>101600</xdr:colOff>
      <xdr:row>34</xdr:row>
      <xdr:rowOff>170877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3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181054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0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132762</xdr:rowOff>
    </xdr:from>
    <xdr:to>
      <xdr:col>22</xdr:col>
      <xdr:colOff>165100</xdr:colOff>
      <xdr:row>34</xdr:row>
      <xdr:rowOff>234362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40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244539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314042</xdr:rowOff>
    </xdr:from>
    <xdr:to>
      <xdr:col>19</xdr:col>
      <xdr:colOff>38100</xdr:colOff>
      <xdr:row>35</xdr:row>
      <xdr:rowOff>72742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8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82919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5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317047</xdr:rowOff>
    </xdr:from>
    <xdr:to>
      <xdr:col>15</xdr:col>
      <xdr:colOff>101600</xdr:colOff>
      <xdr:row>35</xdr:row>
      <xdr:rowOff>75747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8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85924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5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71,723
71,392
1,209.59
52,935,164
51,663,752
987,879
28,401,048
64,313,955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154115</xdr:rowOff>
    </xdr:from>
    <xdr:to>
      <xdr:col>24</xdr:col>
      <xdr:colOff>63500</xdr:colOff>
      <xdr:row>36</xdr:row>
      <xdr:rowOff>9169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4865"/>
          <a:ext cx="8382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150901</xdr:rowOff>
    </xdr:from>
    <xdr:to>
      <xdr:col>19</xdr:col>
      <xdr:colOff>177800</xdr:colOff>
      <xdr:row>36</xdr:row>
      <xdr:rowOff>9169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165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150901</xdr:rowOff>
    </xdr:from>
    <xdr:to>
      <xdr:col>15</xdr:col>
      <xdr:colOff>50800</xdr:colOff>
      <xdr:row>35</xdr:row>
      <xdr:rowOff>161468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1651"/>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161468</xdr:rowOff>
    </xdr:from>
    <xdr:to>
      <xdr:col>10</xdr:col>
      <xdr:colOff>114300</xdr:colOff>
      <xdr:row>36</xdr:row>
      <xdr:rowOff>142456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2218"/>
          <a:ext cx="8890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103315</xdr:rowOff>
    </xdr:from>
    <xdr:to>
      <xdr:col>24</xdr:col>
      <xdr:colOff>114300</xdr:colOff>
      <xdr:row>36</xdr:row>
      <xdr:rowOff>33465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126192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129819</xdr:rowOff>
    </xdr:from>
    <xdr:to>
      <xdr:col>20</xdr:col>
      <xdr:colOff>38100</xdr:colOff>
      <xdr:row>36</xdr:row>
      <xdr:rowOff>59969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76496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100101</xdr:rowOff>
    </xdr:from>
    <xdr:to>
      <xdr:col>15</xdr:col>
      <xdr:colOff>101600</xdr:colOff>
      <xdr:row>36</xdr:row>
      <xdr:rowOff>30251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46778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110668</xdr:rowOff>
    </xdr:from>
    <xdr:to>
      <xdr:col>10</xdr:col>
      <xdr:colOff>165100</xdr:colOff>
      <xdr:row>36</xdr:row>
      <xdr:rowOff>40818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91656</xdr:rowOff>
    </xdr:from>
    <xdr:to>
      <xdr:col>6</xdr:col>
      <xdr:colOff>38100</xdr:colOff>
      <xdr:row>37</xdr:row>
      <xdr:rowOff>21806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38333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166267</xdr:rowOff>
    </xdr:from>
    <xdr:to>
      <xdr:col>24</xdr:col>
      <xdr:colOff>63500</xdr:colOff>
      <xdr:row>54</xdr:row>
      <xdr:rowOff>55249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53117"/>
          <a:ext cx="8382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166267</xdr:rowOff>
    </xdr:from>
    <xdr:to>
      <xdr:col>19</xdr:col>
      <xdr:colOff>177800</xdr:colOff>
      <xdr:row>55</xdr:row>
      <xdr:rowOff>75251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53117"/>
          <a:ext cx="889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33565</xdr:rowOff>
    </xdr:from>
    <xdr:to>
      <xdr:col>15</xdr:col>
      <xdr:colOff>50800</xdr:colOff>
      <xdr:row>55</xdr:row>
      <xdr:rowOff>75251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63315"/>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33565</xdr:rowOff>
    </xdr:from>
    <xdr:to>
      <xdr:col>10</xdr:col>
      <xdr:colOff>114300</xdr:colOff>
      <xdr:row>55</xdr:row>
      <xdr:rowOff>128025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63315"/>
          <a:ext cx="889000" cy="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4449</xdr:rowOff>
    </xdr:from>
    <xdr:to>
      <xdr:col>24</xdr:col>
      <xdr:colOff>114300</xdr:colOff>
      <xdr:row>54</xdr:row>
      <xdr:rowOff>106049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27326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115467</xdr:rowOff>
    </xdr:from>
    <xdr:to>
      <xdr:col>20</xdr:col>
      <xdr:colOff>38100</xdr:colOff>
      <xdr:row>54</xdr:row>
      <xdr:rowOff>45617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62144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24451</xdr:rowOff>
    </xdr:from>
    <xdr:to>
      <xdr:col>15</xdr:col>
      <xdr:colOff>101600</xdr:colOff>
      <xdr:row>55</xdr:row>
      <xdr:rowOff>126051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154215</xdr:rowOff>
    </xdr:from>
    <xdr:to>
      <xdr:col>10</xdr:col>
      <xdr:colOff>165100</xdr:colOff>
      <xdr:row>55</xdr:row>
      <xdr:rowOff>84365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100892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77225</xdr:rowOff>
    </xdr:from>
    <xdr:to>
      <xdr:col>6</xdr:col>
      <xdr:colOff>38100</xdr:colOff>
      <xdr:row>56</xdr:row>
      <xdr:rowOff>7375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23902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25217</xdr:rowOff>
    </xdr:from>
    <xdr:to>
      <xdr:col>24</xdr:col>
      <xdr:colOff>63500</xdr:colOff>
      <xdr:row>74</xdr:row>
      <xdr:rowOff>141300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41067"/>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139609</xdr:rowOff>
    </xdr:from>
    <xdr:to>
      <xdr:col>19</xdr:col>
      <xdr:colOff>177800</xdr:colOff>
      <xdr:row>73</xdr:row>
      <xdr:rowOff>25217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312559"/>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139609</xdr:rowOff>
    </xdr:from>
    <xdr:to>
      <xdr:col>15</xdr:col>
      <xdr:colOff>50800</xdr:colOff>
      <xdr:row>73</xdr:row>
      <xdr:rowOff>54661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12559"/>
          <a:ext cx="889000" cy="2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54661</xdr:rowOff>
    </xdr:from>
    <xdr:to>
      <xdr:col>10</xdr:col>
      <xdr:colOff>114300</xdr:colOff>
      <xdr:row>75</xdr:row>
      <xdr:rowOff>137597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70511"/>
          <a:ext cx="889000" cy="42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90500</xdr:rowOff>
    </xdr:from>
    <xdr:to>
      <xdr:col>24</xdr:col>
      <xdr:colOff>114300</xdr:colOff>
      <xdr:row>75</xdr:row>
      <xdr:rowOff>20650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113377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145867</xdr:rowOff>
    </xdr:from>
    <xdr:to>
      <xdr:col>20</xdr:col>
      <xdr:colOff>38100</xdr:colOff>
      <xdr:row>73</xdr:row>
      <xdr:rowOff>76017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92544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6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88809</xdr:rowOff>
    </xdr:from>
    <xdr:to>
      <xdr:col>15</xdr:col>
      <xdr:colOff>101600</xdr:colOff>
      <xdr:row>72</xdr:row>
      <xdr:rowOff>18959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35486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3861</xdr:rowOff>
    </xdr:from>
    <xdr:to>
      <xdr:col>10</xdr:col>
      <xdr:colOff>165100</xdr:colOff>
      <xdr:row>73</xdr:row>
      <xdr:rowOff>105461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121988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86797</xdr:rowOff>
    </xdr:from>
    <xdr:to>
      <xdr:col>6</xdr:col>
      <xdr:colOff>38100</xdr:colOff>
      <xdr:row>76</xdr:row>
      <xdr:rowOff>16948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33474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61998</xdr:rowOff>
    </xdr:from>
    <xdr:to>
      <xdr:col>24</xdr:col>
      <xdr:colOff>63500</xdr:colOff>
      <xdr:row>96</xdr:row>
      <xdr:rowOff>8734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49748"/>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143608</xdr:rowOff>
    </xdr:from>
    <xdr:to>
      <xdr:col>19</xdr:col>
      <xdr:colOff>177800</xdr:colOff>
      <xdr:row>96</xdr:row>
      <xdr:rowOff>8734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59908"/>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143608</xdr:rowOff>
    </xdr:from>
    <xdr:to>
      <xdr:col>15</xdr:col>
      <xdr:colOff>50800</xdr:colOff>
      <xdr:row>96</xdr:row>
      <xdr:rowOff>117439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59908"/>
          <a:ext cx="889000" cy="3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116906</xdr:rowOff>
    </xdr:from>
    <xdr:to>
      <xdr:col>10</xdr:col>
      <xdr:colOff>114300</xdr:colOff>
      <xdr:row>96</xdr:row>
      <xdr:rowOff>117439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7610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11198</xdr:rowOff>
    </xdr:from>
    <xdr:to>
      <xdr:col>24</xdr:col>
      <xdr:colOff>114300</xdr:colOff>
      <xdr:row>95</xdr:row>
      <xdr:rowOff>112798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34075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129384</xdr:rowOff>
    </xdr:from>
    <xdr:to>
      <xdr:col>20</xdr:col>
      <xdr:colOff>38100</xdr:colOff>
      <xdr:row>96</xdr:row>
      <xdr:rowOff>59534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76061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9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92808</xdr:rowOff>
    </xdr:from>
    <xdr:to>
      <xdr:col>15</xdr:col>
      <xdr:colOff>101600</xdr:colOff>
      <xdr:row>95</xdr:row>
      <xdr:rowOff>22958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39485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8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66639</xdr:rowOff>
    </xdr:from>
    <xdr:to>
      <xdr:col>10</xdr:col>
      <xdr:colOff>165100</xdr:colOff>
      <xdr:row>96</xdr:row>
      <xdr:rowOff>168239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13316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0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66106</xdr:rowOff>
    </xdr:from>
    <xdr:to>
      <xdr:col>6</xdr:col>
      <xdr:colOff>38100</xdr:colOff>
      <xdr:row>96</xdr:row>
      <xdr:rowOff>167706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12783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0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45081</xdr:rowOff>
    </xdr:from>
    <xdr:to>
      <xdr:col>55</xdr:col>
      <xdr:colOff>0</xdr:colOff>
      <xdr:row>36</xdr:row>
      <xdr:rowOff>60311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17281"/>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45081</xdr:rowOff>
    </xdr:from>
    <xdr:to>
      <xdr:col>50</xdr:col>
      <xdr:colOff>114300</xdr:colOff>
      <xdr:row>36</xdr:row>
      <xdr:rowOff>107761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17281"/>
          <a:ext cx="8890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8843</xdr:rowOff>
    </xdr:from>
    <xdr:to>
      <xdr:col>45</xdr:col>
      <xdr:colOff>177800</xdr:colOff>
      <xdr:row>36</xdr:row>
      <xdr:rowOff>107761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152343"/>
          <a:ext cx="889000" cy="11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8843</xdr:rowOff>
    </xdr:from>
    <xdr:to>
      <xdr:col>41</xdr:col>
      <xdr:colOff>50800</xdr:colOff>
      <xdr:row>38</xdr:row>
      <xdr:rowOff>87895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152343"/>
          <a:ext cx="889000" cy="14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9511</xdr:rowOff>
    </xdr:from>
    <xdr:to>
      <xdr:col>55</xdr:col>
      <xdr:colOff>50800</xdr:colOff>
      <xdr:row>36</xdr:row>
      <xdr:rowOff>111111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159388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165731</xdr:rowOff>
    </xdr:from>
    <xdr:to>
      <xdr:col>50</xdr:col>
      <xdr:colOff>165100</xdr:colOff>
      <xdr:row>36</xdr:row>
      <xdr:rowOff>95881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112408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56961</xdr:rowOff>
    </xdr:from>
    <xdr:to>
      <xdr:col>46</xdr:col>
      <xdr:colOff>38100</xdr:colOff>
      <xdr:row>36</xdr:row>
      <xdr:rowOff>158561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149688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129493</xdr:rowOff>
    </xdr:from>
    <xdr:to>
      <xdr:col>41</xdr:col>
      <xdr:colOff>101600</xdr:colOff>
      <xdr:row>30</xdr:row>
      <xdr:rowOff>59643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76170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87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37095</xdr:rowOff>
    </xdr:from>
    <xdr:to>
      <xdr:col>36</xdr:col>
      <xdr:colOff>165100</xdr:colOff>
      <xdr:row>38</xdr:row>
      <xdr:rowOff>138695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129822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124163</xdr:rowOff>
    </xdr:from>
    <xdr:to>
      <xdr:col>55</xdr:col>
      <xdr:colOff>0</xdr:colOff>
      <xdr:row>54</xdr:row>
      <xdr:rowOff>166339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82463"/>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124163</xdr:rowOff>
    </xdr:from>
    <xdr:to>
      <xdr:col>50</xdr:col>
      <xdr:colOff>114300</xdr:colOff>
      <xdr:row>55</xdr:row>
      <xdr:rowOff>14443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82463"/>
          <a:ext cx="8890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165882</xdr:rowOff>
    </xdr:from>
    <xdr:to>
      <xdr:col>45</xdr:col>
      <xdr:colOff>177800</xdr:colOff>
      <xdr:row>55</xdr:row>
      <xdr:rowOff>14443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24182"/>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165882</xdr:rowOff>
    </xdr:from>
    <xdr:to>
      <xdr:col>41</xdr:col>
      <xdr:colOff>50800</xdr:colOff>
      <xdr:row>55</xdr:row>
      <xdr:rowOff>84782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24182"/>
          <a:ext cx="8890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115539</xdr:rowOff>
    </xdr:from>
    <xdr:to>
      <xdr:col>55</xdr:col>
      <xdr:colOff>50800</xdr:colOff>
      <xdr:row>55</xdr:row>
      <xdr:rowOff>45689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138416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73363</xdr:rowOff>
    </xdr:from>
    <xdr:to>
      <xdr:col>50</xdr:col>
      <xdr:colOff>165100</xdr:colOff>
      <xdr:row>55</xdr:row>
      <xdr:rowOff>3513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20040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10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135093</xdr:rowOff>
    </xdr:from>
    <xdr:to>
      <xdr:col>46</xdr:col>
      <xdr:colOff>38100</xdr:colOff>
      <xdr:row>55</xdr:row>
      <xdr:rowOff>65243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81770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115082</xdr:rowOff>
    </xdr:from>
    <xdr:to>
      <xdr:col>41</xdr:col>
      <xdr:colOff>101600</xdr:colOff>
      <xdr:row>55</xdr:row>
      <xdr:rowOff>45232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61759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4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33982</xdr:rowOff>
    </xdr:from>
    <xdr:to>
      <xdr:col>36</xdr:col>
      <xdr:colOff>165100</xdr:colOff>
      <xdr:row>55</xdr:row>
      <xdr:rowOff>135582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152109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144501</xdr:rowOff>
    </xdr:from>
    <xdr:to>
      <xdr:col>55</xdr:col>
      <xdr:colOff>0</xdr:colOff>
      <xdr:row>77</xdr:row>
      <xdr:rowOff>167951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46151"/>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144501</xdr:rowOff>
    </xdr:from>
    <xdr:to>
      <xdr:col>50</xdr:col>
      <xdr:colOff>114300</xdr:colOff>
      <xdr:row>78</xdr:row>
      <xdr:rowOff>163798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46151"/>
          <a:ext cx="889000" cy="19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36964</xdr:rowOff>
    </xdr:from>
    <xdr:to>
      <xdr:col>45</xdr:col>
      <xdr:colOff>177800</xdr:colOff>
      <xdr:row>78</xdr:row>
      <xdr:rowOff>163798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38614"/>
          <a:ext cx="889000" cy="29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106096</xdr:rowOff>
    </xdr:from>
    <xdr:to>
      <xdr:col>41</xdr:col>
      <xdr:colOff>50800</xdr:colOff>
      <xdr:row>77</xdr:row>
      <xdr:rowOff>36964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36296"/>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117151</xdr:rowOff>
    </xdr:from>
    <xdr:to>
      <xdr:col>55</xdr:col>
      <xdr:colOff>50800</xdr:colOff>
      <xdr:row>78</xdr:row>
      <xdr:rowOff>47301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95578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93701</xdr:rowOff>
    </xdr:from>
    <xdr:to>
      <xdr:col>50</xdr:col>
      <xdr:colOff>165100</xdr:colOff>
      <xdr:row>78</xdr:row>
      <xdr:rowOff>23851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3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112998</xdr:rowOff>
    </xdr:from>
    <xdr:to>
      <xdr:col>46</xdr:col>
      <xdr:colOff>38100</xdr:colOff>
      <xdr:row>79</xdr:row>
      <xdr:rowOff>43148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34275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7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157614</xdr:rowOff>
    </xdr:from>
    <xdr:to>
      <xdr:col>41</xdr:col>
      <xdr:colOff>101600</xdr:colOff>
      <xdr:row>77</xdr:row>
      <xdr:rowOff>87764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104291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55296</xdr:rowOff>
    </xdr:from>
    <xdr:to>
      <xdr:col>36</xdr:col>
      <xdr:colOff>165100</xdr:colOff>
      <xdr:row>76</xdr:row>
      <xdr:rowOff>156896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1973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81265</xdr:rowOff>
    </xdr:from>
    <xdr:to>
      <xdr:col>55</xdr:col>
      <xdr:colOff>0</xdr:colOff>
      <xdr:row>94</xdr:row>
      <xdr:rowOff>102307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197565"/>
          <a:ext cx="8382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72099</xdr:rowOff>
    </xdr:from>
    <xdr:to>
      <xdr:col>50</xdr:col>
      <xdr:colOff>114300</xdr:colOff>
      <xdr:row>94</xdr:row>
      <xdr:rowOff>102307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188399"/>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72099</xdr:rowOff>
    </xdr:from>
    <xdr:to>
      <xdr:col>45</xdr:col>
      <xdr:colOff>177800</xdr:colOff>
      <xdr:row>95</xdr:row>
      <xdr:rowOff>63871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188399"/>
          <a:ext cx="889000" cy="16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63871</xdr:rowOff>
    </xdr:from>
    <xdr:to>
      <xdr:col>41</xdr:col>
      <xdr:colOff>50800</xdr:colOff>
      <xdr:row>96</xdr:row>
      <xdr:rowOff>150400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351621"/>
          <a:ext cx="889000" cy="2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30465</xdr:rowOff>
    </xdr:from>
    <xdr:to>
      <xdr:col>55</xdr:col>
      <xdr:colOff>50800</xdr:colOff>
      <xdr:row>94</xdr:row>
      <xdr:rowOff>132065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1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53342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9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51507</xdr:rowOff>
    </xdr:from>
    <xdr:to>
      <xdr:col>50</xdr:col>
      <xdr:colOff>165100</xdr:colOff>
      <xdr:row>94</xdr:row>
      <xdr:rowOff>153107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169634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21299</xdr:rowOff>
    </xdr:from>
    <xdr:to>
      <xdr:col>46</xdr:col>
      <xdr:colOff>38100</xdr:colOff>
      <xdr:row>94</xdr:row>
      <xdr:rowOff>122899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1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139426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9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13071</xdr:rowOff>
    </xdr:from>
    <xdr:to>
      <xdr:col>41</xdr:col>
      <xdr:colOff>101600</xdr:colOff>
      <xdr:row>95</xdr:row>
      <xdr:rowOff>114671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131198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99600</xdr:rowOff>
    </xdr:from>
    <xdr:to>
      <xdr:col>36</xdr:col>
      <xdr:colOff>165100</xdr:colOff>
      <xdr:row>97</xdr:row>
      <xdr:rowOff>29750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46277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67920</xdr:rowOff>
    </xdr:from>
    <xdr:to>
      <xdr:col>85</xdr:col>
      <xdr:colOff>127000</xdr:colOff>
      <xdr:row>38</xdr:row>
      <xdr:rowOff>104134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83020"/>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73863</xdr:rowOff>
    </xdr:from>
    <xdr:to>
      <xdr:col>81</xdr:col>
      <xdr:colOff>50800</xdr:colOff>
      <xdr:row>38</xdr:row>
      <xdr:rowOff>104134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88963"/>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73863</xdr:rowOff>
    </xdr:from>
    <xdr:to>
      <xdr:col>76</xdr:col>
      <xdr:colOff>114300</xdr:colOff>
      <xdr:row>38</xdr:row>
      <xdr:rowOff>81007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58896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53556</xdr:rowOff>
    </xdr:from>
    <xdr:to>
      <xdr:col>71</xdr:col>
      <xdr:colOff>177800</xdr:colOff>
      <xdr:row>38</xdr:row>
      <xdr:rowOff>81007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68656"/>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17120</xdr:rowOff>
    </xdr:from>
    <xdr:to>
      <xdr:col>85</xdr:col>
      <xdr:colOff>177800</xdr:colOff>
      <xdr:row>38</xdr:row>
      <xdr:rowOff>118720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39996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53334</xdr:rowOff>
    </xdr:from>
    <xdr:to>
      <xdr:col>81</xdr:col>
      <xdr:colOff>101600</xdr:colOff>
      <xdr:row>38</xdr:row>
      <xdr:rowOff>154934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146061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23063</xdr:rowOff>
    </xdr:from>
    <xdr:to>
      <xdr:col>76</xdr:col>
      <xdr:colOff>165100</xdr:colOff>
      <xdr:row>38</xdr:row>
      <xdr:rowOff>124663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115790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30207</xdr:rowOff>
    </xdr:from>
    <xdr:to>
      <xdr:col>72</xdr:col>
      <xdr:colOff>38100</xdr:colOff>
      <xdr:row>38</xdr:row>
      <xdr:rowOff>131807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122934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2756</xdr:rowOff>
    </xdr:from>
    <xdr:to>
      <xdr:col>67</xdr:col>
      <xdr:colOff>101600</xdr:colOff>
      <xdr:row>38</xdr:row>
      <xdr:rowOff>104356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120883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122261</xdr:rowOff>
    </xdr:from>
    <xdr:to>
      <xdr:col>85</xdr:col>
      <xdr:colOff>127000</xdr:colOff>
      <xdr:row>72</xdr:row>
      <xdr:rowOff>129021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466661"/>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129021</xdr:rowOff>
    </xdr:from>
    <xdr:to>
      <xdr:col>81</xdr:col>
      <xdr:colOff>50800</xdr:colOff>
      <xdr:row>73</xdr:row>
      <xdr:rowOff>17530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473421"/>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17530</xdr:rowOff>
    </xdr:from>
    <xdr:to>
      <xdr:col>76</xdr:col>
      <xdr:colOff>114300</xdr:colOff>
      <xdr:row>73</xdr:row>
      <xdr:rowOff>67985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533380"/>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67985</xdr:rowOff>
    </xdr:from>
    <xdr:to>
      <xdr:col>71</xdr:col>
      <xdr:colOff>177800</xdr:colOff>
      <xdr:row>73</xdr:row>
      <xdr:rowOff>141561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583835"/>
          <a:ext cx="889000" cy="7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71461</xdr:rowOff>
    </xdr:from>
    <xdr:to>
      <xdr:col>85</xdr:col>
      <xdr:colOff>177800</xdr:colOff>
      <xdr:row>73</xdr:row>
      <xdr:rowOff>1611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94338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2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78221</xdr:rowOff>
    </xdr:from>
    <xdr:to>
      <xdr:col>81</xdr:col>
      <xdr:colOff>101600</xdr:colOff>
      <xdr:row>73</xdr:row>
      <xdr:rowOff>8371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24898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1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138180</xdr:rowOff>
    </xdr:from>
    <xdr:to>
      <xdr:col>76</xdr:col>
      <xdr:colOff>165100</xdr:colOff>
      <xdr:row>73</xdr:row>
      <xdr:rowOff>68330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84857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17185</xdr:rowOff>
    </xdr:from>
    <xdr:to>
      <xdr:col>72</xdr:col>
      <xdr:colOff>38100</xdr:colOff>
      <xdr:row>73</xdr:row>
      <xdr:rowOff>118785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5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135312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3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90761</xdr:rowOff>
    </xdr:from>
    <xdr:to>
      <xdr:col>67</xdr:col>
      <xdr:colOff>101600</xdr:colOff>
      <xdr:row>74</xdr:row>
      <xdr:rowOff>20911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37438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38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70904</xdr:rowOff>
    </xdr:from>
    <xdr:to>
      <xdr:col>85</xdr:col>
      <xdr:colOff>127000</xdr:colOff>
      <xdr:row>97</xdr:row>
      <xdr:rowOff>5054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30104"/>
          <a:ext cx="838200" cy="10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56350</xdr:rowOff>
    </xdr:from>
    <xdr:to>
      <xdr:col>81</xdr:col>
      <xdr:colOff>50800</xdr:colOff>
      <xdr:row>96</xdr:row>
      <xdr:rowOff>70904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344100"/>
          <a:ext cx="889000" cy="1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56350</xdr:rowOff>
    </xdr:from>
    <xdr:to>
      <xdr:col>76</xdr:col>
      <xdr:colOff>114300</xdr:colOff>
      <xdr:row>97</xdr:row>
      <xdr:rowOff>98171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344100"/>
          <a:ext cx="889000" cy="38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78663</xdr:rowOff>
    </xdr:from>
    <xdr:to>
      <xdr:col>71</xdr:col>
      <xdr:colOff>177800</xdr:colOff>
      <xdr:row>97</xdr:row>
      <xdr:rowOff>98171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09313"/>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125704</xdr:rowOff>
    </xdr:from>
    <xdr:to>
      <xdr:col>85</xdr:col>
      <xdr:colOff>177800</xdr:colOff>
      <xdr:row>97</xdr:row>
      <xdr:rowOff>55854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148581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20104</xdr:rowOff>
    </xdr:from>
    <xdr:to>
      <xdr:col>81</xdr:col>
      <xdr:colOff>101600</xdr:colOff>
      <xdr:row>96</xdr:row>
      <xdr:rowOff>121704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4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138231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5550</xdr:rowOff>
    </xdr:from>
    <xdr:to>
      <xdr:col>76</xdr:col>
      <xdr:colOff>165100</xdr:colOff>
      <xdr:row>95</xdr:row>
      <xdr:rowOff>107150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123677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0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47371</xdr:rowOff>
    </xdr:from>
    <xdr:to>
      <xdr:col>72</xdr:col>
      <xdr:colOff>38100</xdr:colOff>
      <xdr:row>97</xdr:row>
      <xdr:rowOff>148971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165498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4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27863</xdr:rowOff>
    </xdr:from>
    <xdr:to>
      <xdr:col>67</xdr:col>
      <xdr:colOff>101600</xdr:colOff>
      <xdr:row>97</xdr:row>
      <xdr:rowOff>129463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145990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43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54706</xdr:rowOff>
    </xdr:from>
    <xdr:to>
      <xdr:col>116</xdr:col>
      <xdr:colOff>63500</xdr:colOff>
      <xdr:row>33</xdr:row>
      <xdr:rowOff>106507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712556"/>
          <a:ext cx="8382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106507</xdr:rowOff>
    </xdr:from>
    <xdr:to>
      <xdr:col>111</xdr:col>
      <xdr:colOff>177800</xdr:colOff>
      <xdr:row>33</xdr:row>
      <xdr:rowOff>158536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764357"/>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158536</xdr:rowOff>
    </xdr:from>
    <xdr:to>
      <xdr:col>107</xdr:col>
      <xdr:colOff>50800</xdr:colOff>
      <xdr:row>34</xdr:row>
      <xdr:rowOff>106964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816386"/>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106964</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5936264"/>
          <a:ext cx="889000" cy="7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3906</xdr:rowOff>
    </xdr:from>
    <xdr:to>
      <xdr:col>116</xdr:col>
      <xdr:colOff>114300</xdr:colOff>
      <xdr:row>33</xdr:row>
      <xdr:rowOff>105506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26783</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55707</xdr:rowOff>
    </xdr:from>
    <xdr:to>
      <xdr:col>112</xdr:col>
      <xdr:colOff>38100</xdr:colOff>
      <xdr:row>33</xdr:row>
      <xdr:rowOff>157307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7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2384</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4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107736</xdr:rowOff>
    </xdr:from>
    <xdr:to>
      <xdr:col>107</xdr:col>
      <xdr:colOff>101600</xdr:colOff>
      <xdr:row>34</xdr:row>
      <xdr:rowOff>37886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7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54413</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5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56164</xdr:rowOff>
    </xdr:from>
    <xdr:to>
      <xdr:col>102</xdr:col>
      <xdr:colOff>165100</xdr:colOff>
      <xdr:row>34</xdr:row>
      <xdr:rowOff>157764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2841</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5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57587</xdr:rowOff>
    </xdr:from>
    <xdr:to>
      <xdr:col>116</xdr:col>
      <xdr:colOff>63500</xdr:colOff>
      <xdr:row>58</xdr:row>
      <xdr:rowOff>64216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01687"/>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63713</xdr:rowOff>
    </xdr:from>
    <xdr:to>
      <xdr:col>111</xdr:col>
      <xdr:colOff>177800</xdr:colOff>
      <xdr:row>58</xdr:row>
      <xdr:rowOff>64216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0781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50134</xdr:rowOff>
    </xdr:from>
    <xdr:to>
      <xdr:col>107</xdr:col>
      <xdr:colOff>50800</xdr:colOff>
      <xdr:row>58</xdr:row>
      <xdr:rowOff>63713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94234"/>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50134</xdr:rowOff>
    </xdr:from>
    <xdr:to>
      <xdr:col>102</xdr:col>
      <xdr:colOff>114300</xdr:colOff>
      <xdr:row>58</xdr:row>
      <xdr:rowOff>57679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994234"/>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6787</xdr:rowOff>
    </xdr:from>
    <xdr:to>
      <xdr:col>116</xdr:col>
      <xdr:colOff>114300</xdr:colOff>
      <xdr:row>58</xdr:row>
      <xdr:rowOff>108387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93164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13416</xdr:rowOff>
    </xdr:from>
    <xdr:to>
      <xdr:col>112</xdr:col>
      <xdr:colOff>38100</xdr:colOff>
      <xdr:row>58</xdr:row>
      <xdr:rowOff>115016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106143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5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12913</xdr:rowOff>
    </xdr:from>
    <xdr:to>
      <xdr:col>107</xdr:col>
      <xdr:colOff>101600</xdr:colOff>
      <xdr:row>58</xdr:row>
      <xdr:rowOff>114513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105640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170784</xdr:rowOff>
    </xdr:from>
    <xdr:to>
      <xdr:col>102</xdr:col>
      <xdr:colOff>165100</xdr:colOff>
      <xdr:row>58</xdr:row>
      <xdr:rowOff>100934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92061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6879</xdr:rowOff>
    </xdr:from>
    <xdr:to>
      <xdr:col>98</xdr:col>
      <xdr:colOff>38100</xdr:colOff>
      <xdr:row>58</xdr:row>
      <xdr:rowOff>108479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99606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50317</xdr:rowOff>
    </xdr:from>
    <xdr:to>
      <xdr:col>116</xdr:col>
      <xdr:colOff>62864</xdr:colOff>
      <xdr:row>78</xdr:row>
      <xdr:rowOff>142542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94717"/>
          <a:ext cx="1269" cy="112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146369</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142542</xdr:rowOff>
    </xdr:from>
    <xdr:to>
      <xdr:col>116</xdr:col>
      <xdr:colOff>152400</xdr:colOff>
      <xdr:row>78</xdr:row>
      <xdr:rowOff>142542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15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168444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1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50317</xdr:rowOff>
    </xdr:from>
    <xdr:to>
      <xdr:col>116</xdr:col>
      <xdr:colOff>152400</xdr:colOff>
      <xdr:row>72</xdr:row>
      <xdr:rowOff>50317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9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170952</xdr:rowOff>
    </xdr:from>
    <xdr:to>
      <xdr:col>116</xdr:col>
      <xdr:colOff>63500</xdr:colOff>
      <xdr:row>76</xdr:row>
      <xdr:rowOff>44962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029702"/>
          <a:ext cx="8382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121342</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8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142915</xdr:rowOff>
    </xdr:from>
    <xdr:to>
      <xdr:col>116</xdr:col>
      <xdr:colOff>114300</xdr:colOff>
      <xdr:row>76</xdr:row>
      <xdr:rowOff>73065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0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44962</xdr:rowOff>
    </xdr:from>
    <xdr:to>
      <xdr:col>111</xdr:col>
      <xdr:colOff>177800</xdr:colOff>
      <xdr:row>76</xdr:row>
      <xdr:rowOff>83040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75162"/>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31162</xdr:rowOff>
    </xdr:from>
    <xdr:to>
      <xdr:col>112</xdr:col>
      <xdr:colOff>38100</xdr:colOff>
      <xdr:row>76</xdr:row>
      <xdr:rowOff>132762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123889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83040</xdr:rowOff>
    </xdr:from>
    <xdr:to>
      <xdr:col>107</xdr:col>
      <xdr:colOff>50800</xdr:colOff>
      <xdr:row>76</xdr:row>
      <xdr:rowOff>109688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113240"/>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54479</xdr:rowOff>
    </xdr:from>
    <xdr:to>
      <xdr:col>107</xdr:col>
      <xdr:colOff>101600</xdr:colOff>
      <xdr:row>76</xdr:row>
      <xdr:rowOff>156079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8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147206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117656</xdr:rowOff>
    </xdr:from>
    <xdr:to>
      <xdr:col>102</xdr:col>
      <xdr:colOff>114300</xdr:colOff>
      <xdr:row>76</xdr:row>
      <xdr:rowOff>109688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119156"/>
          <a:ext cx="889000" cy="10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148597</xdr:rowOff>
    </xdr:from>
    <xdr:to>
      <xdr:col>102</xdr:col>
      <xdr:colOff>165100</xdr:colOff>
      <xdr:row>77</xdr:row>
      <xdr:rowOff>78747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1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69874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127762</xdr:rowOff>
    </xdr:from>
    <xdr:to>
      <xdr:col>98</xdr:col>
      <xdr:colOff>38100</xdr:colOff>
      <xdr:row>76</xdr:row>
      <xdr:rowOff>57913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49040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120153</xdr:rowOff>
    </xdr:from>
    <xdr:to>
      <xdr:col>116</xdr:col>
      <xdr:colOff>114300</xdr:colOff>
      <xdr:row>76</xdr:row>
      <xdr:rowOff>50304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78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143030</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165612</xdr:rowOff>
    </xdr:from>
    <xdr:to>
      <xdr:col>112</xdr:col>
      <xdr:colOff>38100</xdr:colOff>
      <xdr:row>76</xdr:row>
      <xdr:rowOff>95762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112289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32240</xdr:rowOff>
    </xdr:from>
    <xdr:to>
      <xdr:col>107</xdr:col>
      <xdr:colOff>101600</xdr:colOff>
      <xdr:row>76</xdr:row>
      <xdr:rowOff>133840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150367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8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58888</xdr:rowOff>
    </xdr:from>
    <xdr:to>
      <xdr:col>102</xdr:col>
      <xdr:colOff>165100</xdr:colOff>
      <xdr:row>76</xdr:row>
      <xdr:rowOff>160488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5565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8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66856</xdr:rowOff>
    </xdr:from>
    <xdr:to>
      <xdr:col>98</xdr:col>
      <xdr:colOff>38100</xdr:colOff>
      <xdr:row>70</xdr:row>
      <xdr:rowOff>168456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0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13533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18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歳出決算に係る住民１人当たりのコストは、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７２０，３２３</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円であり、令和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年度より７，</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３０９</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円少なくなっている。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１市７町の合併市である本市は、面積が広大であり、行政サービスの範囲が広いことから、支所・出張所を多く配置しており、職員数が他団体より多くなっていることから人件費が多額となっており、前年度並みであるものの、類似団体平均を１６，</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９０６</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円上回っている。　</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対策事業費の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減やエネルギー・食料品価格高騰対応緊急支援事業の皆減</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等により、前年度比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３，７０１円の減</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価格高騰に係る給付金（追加・拡大）、出産・子育て応援交付金給付事業費、福祉灯油購入費助成事業費の皆増等により、</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１０，８５７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新型コロナウイルス対策事業費の減や羽後本荘駅周辺整備事業費の皆減等により、</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１，３９９</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普通建設事業費のうち、新規整備については、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車両機械等管理費の減や新型コロナウイルス対策事業費の皆減等</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により、前年度比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１，２３１</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積立金については、財政調整基金や</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地域雇用創出推進基金</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の減等により、前年度比</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８，３１５</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由利本荘市公共施設等総合管理計画等の各種計画に則った公共施設の適正配置、事務事業の統合・効率化を進めるとともに、経費の削減を図り、併せて職員の定員管理に努め、経費の節減を図っ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71,723
71,392
1,209.59
52,935,164
51,663,752
987,879
28,401,048
64,313,955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33020</xdr:rowOff>
    </xdr:from>
    <xdr:to>
      <xdr:col>24</xdr:col>
      <xdr:colOff>63500</xdr:colOff>
      <xdr:row>36</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5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33020</xdr:rowOff>
    </xdr:from>
    <xdr:to>
      <xdr:col>19</xdr:col>
      <xdr:colOff>177800</xdr:colOff>
      <xdr:row>36</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522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65405</xdr:rowOff>
    </xdr:from>
    <xdr:to>
      <xdr:col>15</xdr:col>
      <xdr:colOff>50800</xdr:colOff>
      <xdr:row>36</xdr:row>
      <xdr:rowOff>66548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76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17780</xdr:rowOff>
    </xdr:from>
    <xdr:to>
      <xdr:col>10</xdr:col>
      <xdr:colOff>114300</xdr:colOff>
      <xdr:row>36</xdr:row>
      <xdr:rowOff>65405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9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xdr:rowOff>
    </xdr:from>
    <xdr:to>
      <xdr:col>24</xdr:col>
      <xdr:colOff>114300</xdr:colOff>
      <xdr:row>36</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153670</xdr:rowOff>
    </xdr:from>
    <xdr:to>
      <xdr:col>20</xdr:col>
      <xdr:colOff>38100</xdr:colOff>
      <xdr:row>36</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108475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14605</xdr:rowOff>
    </xdr:from>
    <xdr:to>
      <xdr:col>10</xdr:col>
      <xdr:colOff>165100</xdr:colOff>
      <xdr:row>36</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138430</xdr:rowOff>
    </xdr:from>
    <xdr:to>
      <xdr:col>6</xdr:col>
      <xdr:colOff>38100</xdr:colOff>
      <xdr:row>36</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8424</xdr:rowOff>
    </xdr:from>
    <xdr:to>
      <xdr:col>24</xdr:col>
      <xdr:colOff>63500</xdr:colOff>
      <xdr:row>56</xdr:row>
      <xdr:rowOff>34631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9624"/>
          <a:ext cx="8382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120831</xdr:rowOff>
    </xdr:from>
    <xdr:to>
      <xdr:col>19</xdr:col>
      <xdr:colOff>177800</xdr:colOff>
      <xdr:row>56</xdr:row>
      <xdr:rowOff>8424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50581"/>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162596</xdr:rowOff>
    </xdr:from>
    <xdr:to>
      <xdr:col>15</xdr:col>
      <xdr:colOff>50800</xdr:colOff>
      <xdr:row>55</xdr:row>
      <xdr:rowOff>120831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49446"/>
          <a:ext cx="889000" cy="3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162596</xdr:rowOff>
    </xdr:from>
    <xdr:to>
      <xdr:col>10</xdr:col>
      <xdr:colOff>114300</xdr:colOff>
      <xdr:row>56</xdr:row>
      <xdr:rowOff>102077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49446"/>
          <a:ext cx="889000" cy="4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155281</xdr:rowOff>
    </xdr:from>
    <xdr:to>
      <xdr:col>24</xdr:col>
      <xdr:colOff>114300</xdr:colOff>
      <xdr:row>56</xdr:row>
      <xdr:rowOff>85431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133708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129074</xdr:rowOff>
    </xdr:from>
    <xdr:to>
      <xdr:col>20</xdr:col>
      <xdr:colOff>38100</xdr:colOff>
      <xdr:row>56</xdr:row>
      <xdr:rowOff>59224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75751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3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70031</xdr:rowOff>
    </xdr:from>
    <xdr:to>
      <xdr:col>15</xdr:col>
      <xdr:colOff>101600</xdr:colOff>
      <xdr:row>56</xdr:row>
      <xdr:rowOff>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7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111796</xdr:rowOff>
    </xdr:from>
    <xdr:to>
      <xdr:col>10</xdr:col>
      <xdr:colOff>165100</xdr:colOff>
      <xdr:row>54</xdr:row>
      <xdr:rowOff>41946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58473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51277</xdr:rowOff>
    </xdr:from>
    <xdr:to>
      <xdr:col>6</xdr:col>
      <xdr:colOff>38100</xdr:colOff>
      <xdr:row>56</xdr:row>
      <xdr:rowOff>152877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169404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157972</xdr:rowOff>
    </xdr:from>
    <xdr:to>
      <xdr:col>24</xdr:col>
      <xdr:colOff>63500</xdr:colOff>
      <xdr:row>76</xdr:row>
      <xdr:rowOff>72002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6722"/>
          <a:ext cx="838200" cy="8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5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135487</xdr:rowOff>
    </xdr:from>
    <xdr:to>
      <xdr:col>19</xdr:col>
      <xdr:colOff>177800</xdr:colOff>
      <xdr:row>76</xdr:row>
      <xdr:rowOff>72002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94237"/>
          <a:ext cx="889000" cy="10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135487</xdr:rowOff>
    </xdr:from>
    <xdr:to>
      <xdr:col>15</xdr:col>
      <xdr:colOff>50800</xdr:colOff>
      <xdr:row>77</xdr:row>
      <xdr:rowOff>92870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4237"/>
          <a:ext cx="889000" cy="30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166369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71740</xdr:rowOff>
    </xdr:from>
    <xdr:to>
      <xdr:col>10</xdr:col>
      <xdr:colOff>114300</xdr:colOff>
      <xdr:row>77</xdr:row>
      <xdr:rowOff>92870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73390"/>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107172</xdr:rowOff>
    </xdr:from>
    <xdr:to>
      <xdr:col>24</xdr:col>
      <xdr:colOff>114300</xdr:colOff>
      <xdr:row>76</xdr:row>
      <xdr:rowOff>37322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85599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21202</xdr:rowOff>
    </xdr:from>
    <xdr:to>
      <xdr:col>20</xdr:col>
      <xdr:colOff>38100</xdr:colOff>
      <xdr:row>76</xdr:row>
      <xdr:rowOff>122802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84687</xdr:rowOff>
    </xdr:from>
    <xdr:to>
      <xdr:col>15</xdr:col>
      <xdr:colOff>101600</xdr:colOff>
      <xdr:row>76</xdr:row>
      <xdr:rowOff>14836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3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42070</xdr:rowOff>
    </xdr:from>
    <xdr:to>
      <xdr:col>10</xdr:col>
      <xdr:colOff>165100</xdr:colOff>
      <xdr:row>77</xdr:row>
      <xdr:rowOff>143670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160197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20940</xdr:rowOff>
    </xdr:from>
    <xdr:to>
      <xdr:col>6</xdr:col>
      <xdr:colOff>38100</xdr:colOff>
      <xdr:row>77</xdr:row>
      <xdr:rowOff>122540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139067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164885</xdr:rowOff>
    </xdr:from>
    <xdr:to>
      <xdr:col>24</xdr:col>
      <xdr:colOff>63500</xdr:colOff>
      <xdr:row>96</xdr:row>
      <xdr:rowOff>67157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52635"/>
          <a:ext cx="838200" cy="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67157</xdr:rowOff>
    </xdr:from>
    <xdr:to>
      <xdr:col>19</xdr:col>
      <xdr:colOff>177800</xdr:colOff>
      <xdr:row>96</xdr:row>
      <xdr:rowOff>87618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26357"/>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87618</xdr:rowOff>
    </xdr:from>
    <xdr:to>
      <xdr:col>15</xdr:col>
      <xdr:colOff>50800</xdr:colOff>
      <xdr:row>97</xdr:row>
      <xdr:rowOff>64472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6818"/>
          <a:ext cx="889000" cy="1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64472</xdr:rowOff>
    </xdr:from>
    <xdr:to>
      <xdr:col>10</xdr:col>
      <xdr:colOff>114300</xdr:colOff>
      <xdr:row>97</xdr:row>
      <xdr:rowOff>82569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512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114085</xdr:rowOff>
    </xdr:from>
    <xdr:to>
      <xdr:col>24</xdr:col>
      <xdr:colOff>114300</xdr:colOff>
      <xdr:row>96</xdr:row>
      <xdr:rowOff>44235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92512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16357</xdr:rowOff>
    </xdr:from>
    <xdr:to>
      <xdr:col>20</xdr:col>
      <xdr:colOff>38100</xdr:colOff>
      <xdr:row>96</xdr:row>
      <xdr:rowOff>117957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109084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36818</xdr:rowOff>
    </xdr:from>
    <xdr:to>
      <xdr:col>15</xdr:col>
      <xdr:colOff>101600</xdr:colOff>
      <xdr:row>96</xdr:row>
      <xdr:rowOff>138418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129545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13672</xdr:rowOff>
    </xdr:from>
    <xdr:to>
      <xdr:col>10</xdr:col>
      <xdr:colOff>165100</xdr:colOff>
      <xdr:row>97</xdr:row>
      <xdr:rowOff>115272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106399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31769</xdr:rowOff>
    </xdr:from>
    <xdr:to>
      <xdr:col>6</xdr:col>
      <xdr:colOff>38100</xdr:colOff>
      <xdr:row>97</xdr:row>
      <xdr:rowOff>133369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124496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72263</xdr:rowOff>
    </xdr:from>
    <xdr:to>
      <xdr:col>55</xdr:col>
      <xdr:colOff>0</xdr:colOff>
      <xdr:row>35</xdr:row>
      <xdr:rowOff>145415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07301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72263</xdr:rowOff>
    </xdr:from>
    <xdr:to>
      <xdr:col>50</xdr:col>
      <xdr:colOff>114300</xdr:colOff>
      <xdr:row>36</xdr:row>
      <xdr:rowOff>18542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073013"/>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18542</xdr:rowOff>
    </xdr:from>
    <xdr:to>
      <xdr:col>45</xdr:col>
      <xdr:colOff>177800</xdr:colOff>
      <xdr:row>36</xdr:row>
      <xdr:rowOff>22733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907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22733</xdr:rowOff>
    </xdr:from>
    <xdr:to>
      <xdr:col>41</xdr:col>
      <xdr:colOff>50800</xdr:colOff>
      <xdr:row>36</xdr:row>
      <xdr:rowOff>24257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949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94615</xdr:rowOff>
    </xdr:from>
    <xdr:to>
      <xdr:col>55</xdr:col>
      <xdr:colOff>50800</xdr:colOff>
      <xdr:row>36</xdr:row>
      <xdr:rowOff>24765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117492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21463</xdr:rowOff>
    </xdr:from>
    <xdr:to>
      <xdr:col>50</xdr:col>
      <xdr:colOff>165100</xdr:colOff>
      <xdr:row>35</xdr:row>
      <xdr:rowOff>123063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139590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139192</xdr:rowOff>
    </xdr:from>
    <xdr:to>
      <xdr:col>46</xdr:col>
      <xdr:colOff>38100</xdr:colOff>
      <xdr:row>36</xdr:row>
      <xdr:rowOff>69342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85869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143383</xdr:rowOff>
    </xdr:from>
    <xdr:to>
      <xdr:col>41</xdr:col>
      <xdr:colOff>101600</xdr:colOff>
      <xdr:row>36</xdr:row>
      <xdr:rowOff>73533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90060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144907</xdr:rowOff>
    </xdr:from>
    <xdr:to>
      <xdr:col>36</xdr:col>
      <xdr:colOff>165100</xdr:colOff>
      <xdr:row>36</xdr:row>
      <xdr:rowOff>75057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91584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11093</xdr:rowOff>
    </xdr:from>
    <xdr:to>
      <xdr:col>55</xdr:col>
      <xdr:colOff>0</xdr:colOff>
      <xdr:row>55</xdr:row>
      <xdr:rowOff>35592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40843"/>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35592</xdr:rowOff>
    </xdr:from>
    <xdr:to>
      <xdr:col>50</xdr:col>
      <xdr:colOff>114300</xdr:colOff>
      <xdr:row>55</xdr:row>
      <xdr:rowOff>82969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65342"/>
          <a:ext cx="889000" cy="4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78397</xdr:rowOff>
    </xdr:from>
    <xdr:to>
      <xdr:col>45</xdr:col>
      <xdr:colOff>177800</xdr:colOff>
      <xdr:row>55</xdr:row>
      <xdr:rowOff>82969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081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128956</xdr:rowOff>
    </xdr:from>
    <xdr:to>
      <xdr:col>41</xdr:col>
      <xdr:colOff>50800</xdr:colOff>
      <xdr:row>55</xdr:row>
      <xdr:rowOff>78397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215806"/>
          <a:ext cx="889000" cy="29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131743</xdr:rowOff>
    </xdr:from>
    <xdr:to>
      <xdr:col>55</xdr:col>
      <xdr:colOff>50800</xdr:colOff>
      <xdr:row>55</xdr:row>
      <xdr:rowOff>61893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154620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156242</xdr:rowOff>
    </xdr:from>
    <xdr:to>
      <xdr:col>50</xdr:col>
      <xdr:colOff>165100</xdr:colOff>
      <xdr:row>55</xdr:row>
      <xdr:rowOff>86392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102919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8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32169</xdr:rowOff>
    </xdr:from>
    <xdr:to>
      <xdr:col>46</xdr:col>
      <xdr:colOff>38100</xdr:colOff>
      <xdr:row>55</xdr:row>
      <xdr:rowOff>133769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150296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27597</xdr:rowOff>
    </xdr:from>
    <xdr:to>
      <xdr:col>41</xdr:col>
      <xdr:colOff>101600</xdr:colOff>
      <xdr:row>55</xdr:row>
      <xdr:rowOff>129197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145724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78156</xdr:rowOff>
    </xdr:from>
    <xdr:to>
      <xdr:col>36</xdr:col>
      <xdr:colOff>165100</xdr:colOff>
      <xdr:row>54</xdr:row>
      <xdr:rowOff>8306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24833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4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76900</xdr:rowOff>
    </xdr:from>
    <xdr:to>
      <xdr:col>55</xdr:col>
      <xdr:colOff>0</xdr:colOff>
      <xdr:row>76</xdr:row>
      <xdr:rowOff>31082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35650"/>
          <a:ext cx="838200" cy="1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37450</xdr:rowOff>
    </xdr:from>
    <xdr:to>
      <xdr:col>50</xdr:col>
      <xdr:colOff>114300</xdr:colOff>
      <xdr:row>75</xdr:row>
      <xdr:rowOff>76900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96200"/>
          <a:ext cx="889000" cy="3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126539</xdr:rowOff>
    </xdr:from>
    <xdr:to>
      <xdr:col>45</xdr:col>
      <xdr:colOff>177800</xdr:colOff>
      <xdr:row>75</xdr:row>
      <xdr:rowOff>37450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642389"/>
          <a:ext cx="889000" cy="25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126539</xdr:rowOff>
    </xdr:from>
    <xdr:to>
      <xdr:col>41</xdr:col>
      <xdr:colOff>50800</xdr:colOff>
      <xdr:row>76</xdr:row>
      <xdr:rowOff>127584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42389"/>
          <a:ext cx="889000" cy="5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151732</xdr:rowOff>
    </xdr:from>
    <xdr:to>
      <xdr:col>55</xdr:col>
      <xdr:colOff>50800</xdr:colOff>
      <xdr:row>76</xdr:row>
      <xdr:rowOff>81882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130159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26100</xdr:rowOff>
    </xdr:from>
    <xdr:to>
      <xdr:col>50</xdr:col>
      <xdr:colOff>165100</xdr:colOff>
      <xdr:row>75</xdr:row>
      <xdr:rowOff>127700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118828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158100</xdr:rowOff>
    </xdr:from>
    <xdr:to>
      <xdr:col>46</xdr:col>
      <xdr:colOff>38100</xdr:colOff>
      <xdr:row>75</xdr:row>
      <xdr:rowOff>88250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79377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75739</xdr:rowOff>
    </xdr:from>
    <xdr:to>
      <xdr:col>41</xdr:col>
      <xdr:colOff>101600</xdr:colOff>
      <xdr:row>74</xdr:row>
      <xdr:rowOff>5889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9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22416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76784</xdr:rowOff>
    </xdr:from>
    <xdr:to>
      <xdr:col>36</xdr:col>
      <xdr:colOff>165100</xdr:colOff>
      <xdr:row>77</xdr:row>
      <xdr:rowOff>6934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23461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83268</xdr:rowOff>
    </xdr:from>
    <xdr:to>
      <xdr:col>54</xdr:col>
      <xdr:colOff>189865</xdr:colOff>
      <xdr:row>99</xdr:row>
      <xdr:rowOff>103108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85218"/>
          <a:ext cx="1270" cy="13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106935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103108</xdr:rowOff>
    </xdr:from>
    <xdr:to>
      <xdr:col>55</xdr:col>
      <xdr:colOff>88900</xdr:colOff>
      <xdr:row>99</xdr:row>
      <xdr:rowOff>103108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29945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6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83268</xdr:rowOff>
    </xdr:from>
    <xdr:to>
      <xdr:col>55</xdr:col>
      <xdr:colOff>88900</xdr:colOff>
      <xdr:row>91</xdr:row>
      <xdr:rowOff>83268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8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130246</xdr:rowOff>
    </xdr:from>
    <xdr:to>
      <xdr:col>55</xdr:col>
      <xdr:colOff>0</xdr:colOff>
      <xdr:row>93</xdr:row>
      <xdr:rowOff>152535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560746"/>
          <a:ext cx="838200" cy="5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133703</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2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155276</xdr:rowOff>
    </xdr:from>
    <xdr:to>
      <xdr:col>55</xdr:col>
      <xdr:colOff>50800</xdr:colOff>
      <xdr:row>96</xdr:row>
      <xdr:rowOff>85426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4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37190</xdr:rowOff>
    </xdr:from>
    <xdr:to>
      <xdr:col>50</xdr:col>
      <xdr:colOff>114300</xdr:colOff>
      <xdr:row>90</xdr:row>
      <xdr:rowOff>130246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467690"/>
          <a:ext cx="889000" cy="9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153186</xdr:rowOff>
    </xdr:from>
    <xdr:to>
      <xdr:col>50</xdr:col>
      <xdr:colOff>165100</xdr:colOff>
      <xdr:row>96</xdr:row>
      <xdr:rowOff>83336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4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74463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5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37190</xdr:rowOff>
    </xdr:from>
    <xdr:to>
      <xdr:col>45</xdr:col>
      <xdr:colOff>177800</xdr:colOff>
      <xdr:row>91</xdr:row>
      <xdr:rowOff>138785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467690"/>
          <a:ext cx="889000" cy="2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124741</xdr:rowOff>
    </xdr:from>
    <xdr:to>
      <xdr:col>46</xdr:col>
      <xdr:colOff>38100</xdr:colOff>
      <xdr:row>96</xdr:row>
      <xdr:rowOff>54891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1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46018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138785</xdr:rowOff>
    </xdr:from>
    <xdr:to>
      <xdr:col>41</xdr:col>
      <xdr:colOff>50800</xdr:colOff>
      <xdr:row>94</xdr:row>
      <xdr:rowOff>165221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740735"/>
          <a:ext cx="889000" cy="5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145001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101735</xdr:rowOff>
    </xdr:from>
    <xdr:to>
      <xdr:col>55</xdr:col>
      <xdr:colOff>50800</xdr:colOff>
      <xdr:row>94</xdr:row>
      <xdr:rowOff>31885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124612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8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79446</xdr:rowOff>
    </xdr:from>
    <xdr:to>
      <xdr:col>50</xdr:col>
      <xdr:colOff>165100</xdr:colOff>
      <xdr:row>91</xdr:row>
      <xdr:rowOff>9596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5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26123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28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157840</xdr:rowOff>
    </xdr:from>
    <xdr:to>
      <xdr:col>46</xdr:col>
      <xdr:colOff>38100</xdr:colOff>
      <xdr:row>90</xdr:row>
      <xdr:rowOff>87990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4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104517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19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87985</xdr:rowOff>
    </xdr:from>
    <xdr:to>
      <xdr:col>41</xdr:col>
      <xdr:colOff>101600</xdr:colOff>
      <xdr:row>92</xdr:row>
      <xdr:rowOff>18135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6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34662</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546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114421</xdr:rowOff>
    </xdr:from>
    <xdr:to>
      <xdr:col>36</xdr:col>
      <xdr:colOff>165100</xdr:colOff>
      <xdr:row>95</xdr:row>
      <xdr:rowOff>44571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61098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116764</xdr:rowOff>
    </xdr:from>
    <xdr:to>
      <xdr:col>85</xdr:col>
      <xdr:colOff>127000</xdr:colOff>
      <xdr:row>35</xdr:row>
      <xdr:rowOff>98628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46064"/>
          <a:ext cx="8382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98628</xdr:rowOff>
    </xdr:from>
    <xdr:to>
      <xdr:col>81</xdr:col>
      <xdr:colOff>50800</xdr:colOff>
      <xdr:row>36</xdr:row>
      <xdr:rowOff>30924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99378"/>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170142</xdr:rowOff>
    </xdr:from>
    <xdr:to>
      <xdr:col>76</xdr:col>
      <xdr:colOff>114300</xdr:colOff>
      <xdr:row>36</xdr:row>
      <xdr:rowOff>30924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70892"/>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138176</xdr:rowOff>
    </xdr:from>
    <xdr:to>
      <xdr:col>71</xdr:col>
      <xdr:colOff>177800</xdr:colOff>
      <xdr:row>35</xdr:row>
      <xdr:rowOff>170142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38926"/>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65964</xdr:rowOff>
    </xdr:from>
    <xdr:to>
      <xdr:col>85</xdr:col>
      <xdr:colOff>177800</xdr:colOff>
      <xdr:row>34</xdr:row>
      <xdr:rowOff>167564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88841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4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47828</xdr:rowOff>
    </xdr:from>
    <xdr:to>
      <xdr:col>81</xdr:col>
      <xdr:colOff>101600</xdr:colOff>
      <xdr:row>35</xdr:row>
      <xdr:rowOff>149428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165955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151574</xdr:rowOff>
    </xdr:from>
    <xdr:to>
      <xdr:col>76</xdr:col>
      <xdr:colOff>165100</xdr:colOff>
      <xdr:row>36</xdr:row>
      <xdr:rowOff>81724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98251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119342</xdr:rowOff>
    </xdr:from>
    <xdr:to>
      <xdr:col>72</xdr:col>
      <xdr:colOff>38100</xdr:colOff>
      <xdr:row>36</xdr:row>
      <xdr:rowOff>49492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66019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9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87376</xdr:rowOff>
    </xdr:from>
    <xdr:to>
      <xdr:col>67</xdr:col>
      <xdr:colOff>101600</xdr:colOff>
      <xdr:row>36</xdr:row>
      <xdr:rowOff>17526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34053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31724</xdr:rowOff>
    </xdr:from>
    <xdr:to>
      <xdr:col>85</xdr:col>
      <xdr:colOff>127000</xdr:colOff>
      <xdr:row>54</xdr:row>
      <xdr:rowOff>43897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947124"/>
          <a:ext cx="838200" cy="3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43897</xdr:rowOff>
    </xdr:from>
    <xdr:to>
      <xdr:col>81</xdr:col>
      <xdr:colOff>50800</xdr:colOff>
      <xdr:row>55</xdr:row>
      <xdr:rowOff>67539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02197"/>
          <a:ext cx="889000" cy="19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87827</xdr:rowOff>
    </xdr:from>
    <xdr:to>
      <xdr:col>76</xdr:col>
      <xdr:colOff>114300</xdr:colOff>
      <xdr:row>55</xdr:row>
      <xdr:rowOff>67539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346127"/>
          <a:ext cx="889000" cy="1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87827</xdr:rowOff>
    </xdr:from>
    <xdr:to>
      <xdr:col>71</xdr:col>
      <xdr:colOff>177800</xdr:colOff>
      <xdr:row>57</xdr:row>
      <xdr:rowOff>25915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346127"/>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152374</xdr:rowOff>
    </xdr:from>
    <xdr:to>
      <xdr:col>85</xdr:col>
      <xdr:colOff>177800</xdr:colOff>
      <xdr:row>52</xdr:row>
      <xdr:rowOff>82524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8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3801</xdr:rowOff>
    </xdr:from>
    <xdr:ext cx="599010"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74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164547</xdr:rowOff>
    </xdr:from>
    <xdr:to>
      <xdr:col>81</xdr:col>
      <xdr:colOff>101600</xdr:colOff>
      <xdr:row>54</xdr:row>
      <xdr:rowOff>94697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111224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16739</xdr:rowOff>
    </xdr:from>
    <xdr:to>
      <xdr:col>76</xdr:col>
      <xdr:colOff>165100</xdr:colOff>
      <xdr:row>55</xdr:row>
      <xdr:rowOff>118339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134866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37027</xdr:rowOff>
    </xdr:from>
    <xdr:to>
      <xdr:col>72</xdr:col>
      <xdr:colOff>38100</xdr:colOff>
      <xdr:row>54</xdr:row>
      <xdr:rowOff>138627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2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155154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0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146565</xdr:rowOff>
    </xdr:from>
    <xdr:to>
      <xdr:col>67</xdr:col>
      <xdr:colOff>101600</xdr:colOff>
      <xdr:row>57</xdr:row>
      <xdr:rowOff>76715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93242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67920</xdr:rowOff>
    </xdr:from>
    <xdr:to>
      <xdr:col>85</xdr:col>
      <xdr:colOff>127000</xdr:colOff>
      <xdr:row>78</xdr:row>
      <xdr:rowOff>104133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41020"/>
          <a:ext cx="838200" cy="3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73864</xdr:rowOff>
    </xdr:from>
    <xdr:to>
      <xdr:col>81</xdr:col>
      <xdr:colOff>50800</xdr:colOff>
      <xdr:row>78</xdr:row>
      <xdr:rowOff>104133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446964"/>
          <a:ext cx="88900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73864</xdr:rowOff>
    </xdr:from>
    <xdr:to>
      <xdr:col>76</xdr:col>
      <xdr:colOff>114300</xdr:colOff>
      <xdr:row>78</xdr:row>
      <xdr:rowOff>81007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446964"/>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53556</xdr:rowOff>
    </xdr:from>
    <xdr:to>
      <xdr:col>71</xdr:col>
      <xdr:colOff>177800</xdr:colOff>
      <xdr:row>78</xdr:row>
      <xdr:rowOff>81007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26656"/>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17120</xdr:rowOff>
    </xdr:from>
    <xdr:to>
      <xdr:col>85</xdr:col>
      <xdr:colOff>177800</xdr:colOff>
      <xdr:row>78</xdr:row>
      <xdr:rowOff>118720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39997</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53333</xdr:rowOff>
    </xdr:from>
    <xdr:to>
      <xdr:col>81</xdr:col>
      <xdr:colOff>101600</xdr:colOff>
      <xdr:row>78</xdr:row>
      <xdr:rowOff>154933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146060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23064</xdr:rowOff>
    </xdr:from>
    <xdr:to>
      <xdr:col>76</xdr:col>
      <xdr:colOff>165100</xdr:colOff>
      <xdr:row>78</xdr:row>
      <xdr:rowOff>124664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115791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30207</xdr:rowOff>
    </xdr:from>
    <xdr:to>
      <xdr:col>72</xdr:col>
      <xdr:colOff>38100</xdr:colOff>
      <xdr:row>78</xdr:row>
      <xdr:rowOff>131807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122934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4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2756</xdr:rowOff>
    </xdr:from>
    <xdr:to>
      <xdr:col>67</xdr:col>
      <xdr:colOff>101600</xdr:colOff>
      <xdr:row>78</xdr:row>
      <xdr:rowOff>104356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120883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5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122261</xdr:rowOff>
    </xdr:from>
    <xdr:to>
      <xdr:col>85</xdr:col>
      <xdr:colOff>127000</xdr:colOff>
      <xdr:row>92</xdr:row>
      <xdr:rowOff>129022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895661"/>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129022</xdr:rowOff>
    </xdr:from>
    <xdr:to>
      <xdr:col>81</xdr:col>
      <xdr:colOff>50800</xdr:colOff>
      <xdr:row>93</xdr:row>
      <xdr:rowOff>17529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902422"/>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17529</xdr:rowOff>
    </xdr:from>
    <xdr:to>
      <xdr:col>76</xdr:col>
      <xdr:colOff>114300</xdr:colOff>
      <xdr:row>93</xdr:row>
      <xdr:rowOff>67985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962379"/>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67985</xdr:rowOff>
    </xdr:from>
    <xdr:to>
      <xdr:col>71</xdr:col>
      <xdr:colOff>177800</xdr:colOff>
      <xdr:row>93</xdr:row>
      <xdr:rowOff>141562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012835"/>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71461</xdr:rowOff>
    </xdr:from>
    <xdr:to>
      <xdr:col>85</xdr:col>
      <xdr:colOff>177800</xdr:colOff>
      <xdr:row>93</xdr:row>
      <xdr:rowOff>1611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94338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78222</xdr:rowOff>
    </xdr:from>
    <xdr:to>
      <xdr:col>81</xdr:col>
      <xdr:colOff>101600</xdr:colOff>
      <xdr:row>93</xdr:row>
      <xdr:rowOff>8372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8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24899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6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138179</xdr:rowOff>
    </xdr:from>
    <xdr:to>
      <xdr:col>76</xdr:col>
      <xdr:colOff>165100</xdr:colOff>
      <xdr:row>93</xdr:row>
      <xdr:rowOff>68329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9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84856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6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17185</xdr:rowOff>
    </xdr:from>
    <xdr:to>
      <xdr:col>72</xdr:col>
      <xdr:colOff>38100</xdr:colOff>
      <xdr:row>93</xdr:row>
      <xdr:rowOff>118785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135312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90762</xdr:rowOff>
    </xdr:from>
    <xdr:to>
      <xdr:col>67</xdr:col>
      <xdr:colOff>101600</xdr:colOff>
      <xdr:row>94</xdr:row>
      <xdr:rowOff>20912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37439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22999</xdr:rowOff>
    </xdr:from>
    <xdr:to>
      <xdr:col>116</xdr:col>
      <xdr:colOff>63500</xdr:colOff>
      <xdr:row>38</xdr:row>
      <xdr:rowOff>24657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6538099"/>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24314</xdr:rowOff>
    </xdr:from>
    <xdr:to>
      <xdr:col>111</xdr:col>
      <xdr:colOff>177800</xdr:colOff>
      <xdr:row>38</xdr:row>
      <xdr:rowOff>24657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5394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23800</xdr:rowOff>
    </xdr:from>
    <xdr:to>
      <xdr:col>107</xdr:col>
      <xdr:colOff>50800</xdr:colOff>
      <xdr:row>38</xdr:row>
      <xdr:rowOff>24314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53890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23514</xdr:rowOff>
    </xdr:from>
    <xdr:to>
      <xdr:col>102</xdr:col>
      <xdr:colOff>114300</xdr:colOff>
      <xdr:row>38</xdr:row>
      <xdr:rowOff>23800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5386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143650</xdr:rowOff>
    </xdr:from>
    <xdr:to>
      <xdr:col>116</xdr:col>
      <xdr:colOff>114300</xdr:colOff>
      <xdr:row>38</xdr:row>
      <xdr:rowOff>73800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13932"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42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145307</xdr:rowOff>
    </xdr:from>
    <xdr:to>
      <xdr:col>112</xdr:col>
      <xdr:colOff>38100</xdr:colOff>
      <xdr:row>38</xdr:row>
      <xdr:rowOff>75457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66584</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66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144964</xdr:rowOff>
    </xdr:from>
    <xdr:to>
      <xdr:col>107</xdr:col>
      <xdr:colOff>101600</xdr:colOff>
      <xdr:row>38</xdr:row>
      <xdr:rowOff>75114</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4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66241</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77333" y="6581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144450</xdr:rowOff>
    </xdr:from>
    <xdr:to>
      <xdr:col>102</xdr:col>
      <xdr:colOff>165100</xdr:colOff>
      <xdr:row>38</xdr:row>
      <xdr:rowOff>74600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65727</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88333" y="65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144164</xdr:rowOff>
    </xdr:from>
    <xdr:to>
      <xdr:col>98</xdr:col>
      <xdr:colOff>38100</xdr:colOff>
      <xdr:row>38</xdr:row>
      <xdr:rowOff>74314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65441</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580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総務費の住民一人当たりのコストは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前年度比５，７３２円減の９７，９８１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円で、財政調整基金費、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地域雇用創出推進基金費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の減等により少なくなっている。</a:t>
          </a:r>
          <a:b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民生費の住民一人当たりのコストは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前年度比５，２３５円増の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１９</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８，３８１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物価高騰対策事業費の皆増等により増となっている。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土木費の住民一人当たりのコストは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前年度比３２，８６５円減の７９，７１４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円で、羽後本荘駅周辺整備事業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費や社会資本整備総合交付金事業費、都市下水路管理費の減等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により少なくなっている。</a:t>
          </a:r>
          <a:b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教育費の住民一人当たりのコストは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前年度比１８，６３９円増の１０３，６６８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円で、学校建設費の増等により多くなっている。</a:t>
          </a:r>
          <a:b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公債費の住民一人当たりのコストは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前年度比４１４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増の９２，０６８円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公営住宅建設事業債や災害復旧事業債などの減により元利償還金は前年度比で減となったものの、人口が前年度比で１，０３０人減少したことで住民一人当たりのコストが増となった。</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由利本荘市公共施設等総合管理計画等の各種計画に則った公共施設の適正配置、事務事業の統合・効率化を進めるとともに、経費の削減を図り、併せて職員の定員管理に努め、経費の節減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○財政調整基金残高</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基金に頼らない財政運営を基本とし、標準財政規模の１割程度と考える総額目安に現時点で達しており、平成</a:t>
          </a:r>
          <a:r>
            <a:rPr kumimoji="1" lang="en-US" altLang="ja-JP" sz="8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年度以降は、ほぼ同額を維持してきた。令和２年度は新型コロナウイルス感染症対策事業</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の実施に伴い</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減少したが、令和３年度には１７．５億円を積み立てしたため増加した。令和４年度はエネルギー価格高騰に伴う取り崩しなど</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が、令和５年度は将来に備え４．４億円を積み立てしたため基金残高は増加し</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、標準財政規模比も</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○実質収支額</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歳入</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は普通交付税や国庫支出金の減により減少</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し、歳出では</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羽後本荘駅周辺整備事業</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の皆減や社会資本整備総合交付金事業費の減等により</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減少となり、実質収支額は</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し、標準財政規模比</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も減少</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年度は単年度収支の</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し、標準財政規模比も</a:t>
          </a:r>
          <a:r>
            <a:rPr kumimoji="1" lang="ja-JP" altLang="en-US" sz="8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8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tx1"/>
              </a:solidFill>
              <a:effectLst/>
              <a:latin typeface="ＭＳ Ｐゴシック" panose="020B0600070205080204" pitchFamily="50" charset="-128"/>
              <a:ea typeface="ＭＳ Ｐゴシック" panose="020B0600070205080204" pitchFamily="50" charset="-128"/>
              <a:cs typeface="+mn-cs"/>
            </a:rPr>
            <a:t>　普通交付税の合併算定替加算が令和元年度で終了しており、今後も歳出の抑制による、一層の財政健全化を図る。財政調整基金は、標準財政規模比の１割を目処に積み立てを行っていく。</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○現状</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一般会計及びすべての特別会計において、黒字となっている。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一般会計では、前年度から実質収支額が</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したことにより、黒字割合も</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下水道事業会計では、流動資産が増額したことにより、黒字割合も増加している。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普通交付税の減少が見込まれることから、歳出の抑制による一層の財政健全化を図る。また、公共施設や水道、下水道施設等の老朽化に伴う更新事業の増加を踏まえると、更新費用と経営状況を的確に把握し、由利本荘市公共施設等総合管理計画に沿った施設の統廃合や更新を行う必要がある。引き続き、各会計で適正な財政運営、企業経営を図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令和３年度から</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由利本荘総合防災公園整備事業や羽後本荘駅周辺整備事業などの大型建設事業の地方債償還開始により増加し</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てきたが、公営住宅建設事業債や災害復旧事業債の元利償還金の減により、前年度比６５百万円の減となった</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水道事業、</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下水道事業、ガス事業及びスキー場運営事業の償還額が減少したため、前年度</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比５９百万円の減となった。</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災害復旧費や臨時財政対策債償還費、合併特例債償還費の基準財政需要額の減等により、</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比１２９百万円の減となった。</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由利本荘総合防災公園整備事業や羽後本荘駅周辺整備事業などの大型建設事業の地方債償還に伴い、今後数年間は増加傾向が続くと想定される。そのため、公営企業債の元利償還金に対する繰入金については、整備計画の見直しなどにより新規地方債発行の抑制を図る。また、普通交付税の減などにより、分母の基礎となる標準財政規模の縮小が見込まれていることから、交付税算入割合の高い地方債の活用を基本としながら、新規地方債の発行抑制や地方債の積極的な繰上償還を実施するなど、比率の改善を図っていく。</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○本市では、満期一括償還の地方債を発行していないため、減債基金残高と減債基金積立相当額に該当する数値はありません。</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年度は元金償還額が当該年度発行額より多かったため、前年度に比べて減少した。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下水道事業や集落排水事業などの投資事業の平準化を図ることにより、地方債残高の急増を抑え、公営企業債に対する繰入見込額についても平準化を図っている。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○充当可能基金</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地域雇用創出推進基金</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公共施設等総合管理基金</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及び森林環境整備基金</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等の取り崩しを行ったことにより減少した。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○基準財政需要額算入見込額</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合併特例債償還費や臨時財政対策債償還費などの需要額算入の減少により、基準財政需要額算入見込額は前年度に比べて減少した。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将来負担額や充当可能財源等、算入公債費等の額が減となった一方で、標準財政規模が増となったため、将来負担比率は前年度に比べ減少した。</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普通交付税の減少等により分母の基礎となる標準財政規模の縮小が見込まれる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交付税算入割合の高い地方債の活用を基本とし、収支の状況を把握しながら充当可能基金の積み増しを行うことにより比率の改善を図る。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秋田県由利本荘市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合併市町振興基金では庁舎建設基金への積み替えのため１．３億円、公共施設総合管理基金では清掃センター定期整備補修事業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や公営住宅屋根修繕事業</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などの公共施設修繕に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３．３</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億円、地域雇用創出推進基金では指定管理委託料などの財源として８．</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億円、ふるさとさくら基金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では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地場産業の振興や子育てをしやすい環境をつくる事業などの財源として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６．９億円</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、行政改革に伴う人件費平準化基金では民営化施設（保育園）などへの派遣職員人件費分として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０．１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億円をそれぞれ取り崩した一方、翌年度実施事業及び後年度の負担に対応するため、財政調整基金を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５．０</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億円、公共施設等総合管理基金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を０．５</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億円、庁舎建設基金を２．３億円、ふるさとさくら基金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６．９</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億円、鳥海ダム振興基金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億円を積み立てたこと等から、基金全体としては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１３６．６</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億円となり、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前年度比１．２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財政調整基金は、現時点でほぼ目安としている総額に達しているが、引き続き、標準財政規模の１割程度を目安をとして、取り崩しや積み増しを継続していく。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減債基金は、収支の状況を見極めながら、繰上償還が必要だと判断した場合には、その財源としての積み立てを行う。</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その他の特定目的基金は、それぞれの事業遂行に必要な基金であ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り、特に予算編成時の財源として毎年度取り崩しを行っている基金については、一定程度の積み立ても行いながら、健全な財政運営につなげていく。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歳計剰余金の処分については、財政調整基金及びその他の特定目的基金へ積み立てる。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・地域雇用創出推進基金：地域で直面している課題に対し知恵を活かしながら市の未来につながる事業を展開するための経費に充てるため</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・公共施設等総合管理基金：公共施設等の総合的かつ計画的な保全等に充てるため</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鳥海ダム振興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a:t>
          </a:r>
          <a:r>
            <a:rPr lang="ja-JP" altLang="en-US" sz="1300" b="0" i="0">
              <a:solidFill>
                <a:schemeClr val="tx1"/>
              </a:solidFill>
              <a:effectLst/>
              <a:latin typeface="ＭＳ ゴシック" panose="020B0609070205080204" pitchFamily="49" charset="-128"/>
              <a:ea typeface="ＭＳ ゴシック" panose="020B0609070205080204" pitchFamily="49" charset="-128"/>
              <a:cs typeface="+mn-cs"/>
            </a:rPr>
            <a:t>鳥海地域における鳥海ダムに関する地域振興事業に係る経費に充てる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ため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事業実施のため、地域雇用創出推進基金を８．</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ふるさとさくら基金を５．２億円、</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公共施設等総合管理基金を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３．３</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億円取り崩したが、今後の負担に対応するため、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ふるさとさくら基金を６．９億円、鳥海ダム振興基金を３．７億円、庁舎建設基金を２．３億円</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積み増しした。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特定目的基金の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うち</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雇用創出推進基金、公共施設等総合管理基金は、予算編成時の財源として雇用関係事業や建物の維持に充当しているため、一定額の確保を目指している。その他の特定目的基金は、それぞれの事業遂行に必要な基金で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ることから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、事業の進捗状況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を見極めながら充当していく。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基金運用収入（預金利子分）を含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む５．０</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億円を積み立てし、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０．６</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億円の取り崩しを行った。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財政調整基金は、災害等、不測の事態に対応するための経費、財源不足時に対応するための経費として位置づけており、総額の目安は、標準財政規模の１割程度と考えている。取り崩しや積み増しを行いながら、現時点でほぼ目安としている総額に達しているが、引き続き、目安の考え方を基本として取り崩しや積み増しを継続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基金運用収入（預金利子分）を含む１．２億円を積み立てした。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減債基金は、地方債の償還財源と位置づけており、特に、繰上償還時の財源と考えている。財政運営上、収支の状況を見極めながら、繰上償還が必要だと判断した場合には、その財源としての積み立て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52935164</v>
      </c>
      <c r="BO4" s="449"/>
      <c r="BP4" s="449"/>
      <c r="BQ4" s="449"/>
      <c r="BR4" s="449"/>
      <c r="BS4" s="449"/>
      <c r="BT4" s="449"/>
      <c r="BU4" s="450"/>
      <c r="BV4" s="448">
        <v>54367057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3.7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51663752</v>
      </c>
      <c r="BO5" s="420"/>
      <c r="BP5" s="420"/>
      <c r="BQ5" s="420"/>
      <c r="BR5" s="420"/>
      <c r="BS5" s="420"/>
      <c r="BT5" s="420"/>
      <c r="BU5" s="421"/>
      <c r="BV5" s="419">
        <v>52937413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91.5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1271412</v>
      </c>
      <c r="BO6" s="420"/>
      <c r="BP6" s="420"/>
      <c r="BQ6" s="420"/>
      <c r="BR6" s="420"/>
      <c r="BS6" s="420"/>
      <c r="BT6" s="420"/>
      <c r="BU6" s="421"/>
      <c r="BV6" s="419">
        <v>1429644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283533</v>
      </c>
      <c r="BO7" s="420"/>
      <c r="BP7" s="420"/>
      <c r="BQ7" s="420"/>
      <c r="BR7" s="420"/>
      <c r="BS7" s="420"/>
      <c r="BT7" s="420"/>
      <c r="BU7" s="421"/>
      <c r="BV7" s="419">
        <v>387530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28401048</v>
      </c>
      <c r="CU7" s="420"/>
      <c r="CV7" s="420"/>
      <c r="CW7" s="420"/>
      <c r="CX7" s="420"/>
      <c r="CY7" s="420"/>
      <c r="CZ7" s="420"/>
      <c r="DA7" s="421"/>
      <c r="DB7" s="419">
        <v>28227858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987879</v>
      </c>
      <c r="BO8" s="420"/>
      <c r="BP8" s="420"/>
      <c r="BQ8" s="420"/>
      <c r="BR8" s="420"/>
      <c r="BS8" s="420"/>
      <c r="BT8" s="420"/>
      <c r="BU8" s="421"/>
      <c r="BV8" s="419">
        <v>1042114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74707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-54235</v>
      </c>
      <c r="BO9" s="420"/>
      <c r="BP9" s="420"/>
      <c r="BQ9" s="420"/>
      <c r="BR9" s="420"/>
      <c r="BS9" s="420"/>
      <c r="BT9" s="420"/>
      <c r="BU9" s="421"/>
      <c r="BV9" s="419">
        <v>731134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19.399999999999999</v>
      </c>
      <c r="CU9" s="417"/>
      <c r="CV9" s="417"/>
      <c r="CW9" s="417"/>
      <c r="CX9" s="417"/>
      <c r="CY9" s="417"/>
      <c r="CZ9" s="417"/>
      <c r="DA9" s="418"/>
      <c r="DB9" s="416">
        <v>18.899999999999999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79927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498259</v>
      </c>
      <c r="BO10" s="420"/>
      <c r="BP10" s="420"/>
      <c r="BQ10" s="420"/>
      <c r="BR10" s="420"/>
      <c r="BS10" s="420"/>
      <c r="BT10" s="420"/>
      <c r="BU10" s="421"/>
      <c r="BV10" s="419">
        <v>1308689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71723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56880</v>
      </c>
      <c r="BO12" s="420"/>
      <c r="BP12" s="420"/>
      <c r="BQ12" s="420"/>
      <c r="BR12" s="420"/>
      <c r="BS12" s="420"/>
      <c r="BT12" s="420"/>
      <c r="BU12" s="421"/>
      <c r="BV12" s="419">
        <v>1644917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71392</v>
      </c>
      <c r="S13" s="507"/>
      <c r="T13" s="507"/>
      <c r="U13" s="507"/>
      <c r="V13" s="508"/>
      <c r="W13" s="509" t="s">
        <v>131</v>
      </c>
      <c r="X13" s="405"/>
      <c r="Y13" s="405"/>
      <c r="Z13" s="405"/>
      <c r="AA13" s="405"/>
      <c r="AB13" s="406"/>
      <c r="AC13" s="372">
        <v>3788</v>
      </c>
      <c r="AD13" s="373"/>
      <c r="AE13" s="373"/>
      <c r="AF13" s="373"/>
      <c r="AG13" s="374"/>
      <c r="AH13" s="372">
        <v>4328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387144</v>
      </c>
      <c r="BO13" s="420"/>
      <c r="BP13" s="420"/>
      <c r="BQ13" s="420"/>
      <c r="BR13" s="420"/>
      <c r="BS13" s="420"/>
      <c r="BT13" s="420"/>
      <c r="BU13" s="421"/>
      <c r="BV13" s="419">
        <v>394906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72753</v>
      </c>
      <c r="S14" s="507"/>
      <c r="T14" s="507"/>
      <c r="U14" s="507"/>
      <c r="V14" s="508"/>
      <c r="W14" s="510"/>
      <c r="X14" s="408"/>
      <c r="Y14" s="408"/>
      <c r="Z14" s="408"/>
      <c r="AA14" s="408"/>
      <c r="AB14" s="409"/>
      <c r="AC14" s="499">
        <v>10.199999999999999</v>
      </c>
      <c r="AD14" s="500"/>
      <c r="AE14" s="500"/>
      <c r="AF14" s="500"/>
      <c r="AG14" s="501"/>
      <c r="AH14" s="499">
        <v>11.2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105.3</v>
      </c>
      <c r="CU14" s="517"/>
      <c r="CV14" s="517"/>
      <c r="CW14" s="517"/>
      <c r="CX14" s="517"/>
      <c r="CY14" s="517"/>
      <c r="CZ14" s="517"/>
      <c r="DA14" s="518"/>
      <c r="DB14" s="516">
        <v>108.8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72473</v>
      </c>
      <c r="S15" s="507"/>
      <c r="T15" s="507"/>
      <c r="U15" s="507"/>
      <c r="V15" s="508"/>
      <c r="W15" s="509" t="s">
        <v>137</v>
      </c>
      <c r="X15" s="405"/>
      <c r="Y15" s="405"/>
      <c r="Z15" s="405"/>
      <c r="AA15" s="405"/>
      <c r="AB15" s="406"/>
      <c r="AC15" s="372">
        <v>11786</v>
      </c>
      <c r="AD15" s="373"/>
      <c r="AE15" s="373"/>
      <c r="AF15" s="373"/>
      <c r="AG15" s="374"/>
      <c r="AH15" s="372">
        <v>11879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9156314</v>
      </c>
      <c r="BO15" s="449"/>
      <c r="BP15" s="449"/>
      <c r="BQ15" s="449"/>
      <c r="BR15" s="449"/>
      <c r="BS15" s="449"/>
      <c r="BT15" s="449"/>
      <c r="BU15" s="450"/>
      <c r="BV15" s="448">
        <v>8938781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31.8</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26024628</v>
      </c>
      <c r="BO16" s="420"/>
      <c r="BP16" s="420"/>
      <c r="BQ16" s="420"/>
      <c r="BR16" s="420"/>
      <c r="BS16" s="420"/>
      <c r="BT16" s="420"/>
      <c r="BU16" s="421"/>
      <c r="BV16" s="419">
        <v>25737146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21546</v>
      </c>
      <c r="AD17" s="373"/>
      <c r="AE17" s="373"/>
      <c r="AF17" s="373"/>
      <c r="AG17" s="374"/>
      <c r="AH17" s="372">
        <v>22288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11386488</v>
      </c>
      <c r="BO17" s="420"/>
      <c r="BP17" s="420"/>
      <c r="BQ17" s="420"/>
      <c r="BR17" s="420"/>
      <c r="BS17" s="420"/>
      <c r="BT17" s="420"/>
      <c r="BU17" s="421"/>
      <c r="BV17" s="419">
        <v>11133143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1209.5899999999999</v>
      </c>
      <c r="M18" s="472"/>
      <c r="N18" s="472"/>
      <c r="O18" s="472"/>
      <c r="P18" s="472"/>
      <c r="Q18" s="472"/>
      <c r="R18" s="473"/>
      <c r="S18" s="473"/>
      <c r="T18" s="473"/>
      <c r="U18" s="473"/>
      <c r="V18" s="474"/>
      <c r="W18" s="490"/>
      <c r="X18" s="491"/>
      <c r="Y18" s="491"/>
      <c r="Z18" s="491"/>
      <c r="AA18" s="491"/>
      <c r="AB18" s="515"/>
      <c r="AC18" s="389">
        <v>58</v>
      </c>
      <c r="AD18" s="390"/>
      <c r="AE18" s="390"/>
      <c r="AF18" s="390"/>
      <c r="AG18" s="475"/>
      <c r="AH18" s="389">
        <v>57.9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26397940</v>
      </c>
      <c r="BO18" s="420"/>
      <c r="BP18" s="420"/>
      <c r="BQ18" s="420"/>
      <c r="BR18" s="420"/>
      <c r="BS18" s="420"/>
      <c r="BT18" s="420"/>
      <c r="BU18" s="421"/>
      <c r="BV18" s="419">
        <v>25961153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33506201</v>
      </c>
      <c r="BO19" s="420"/>
      <c r="BP19" s="420"/>
      <c r="BQ19" s="420"/>
      <c r="BR19" s="420"/>
      <c r="BS19" s="420"/>
      <c r="BT19" s="420"/>
      <c r="BU19" s="421"/>
      <c r="BV19" s="419">
        <v>34663700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28362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64313955</v>
      </c>
      <c r="BO22" s="449"/>
      <c r="BP22" s="449"/>
      <c r="BQ22" s="449"/>
      <c r="BR22" s="449"/>
      <c r="BS22" s="449"/>
      <c r="BT22" s="449"/>
      <c r="BU22" s="450"/>
      <c r="BV22" s="448">
        <v>65342457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50512345</v>
      </c>
      <c r="BO23" s="420"/>
      <c r="BP23" s="420"/>
      <c r="BQ23" s="420"/>
      <c r="BR23" s="420"/>
      <c r="BS23" s="420"/>
      <c r="BT23" s="420"/>
      <c r="BU23" s="421"/>
      <c r="BV23" s="419">
        <v>51226256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843</v>
      </c>
      <c r="AI24" s="373"/>
      <c r="AJ24" s="373"/>
      <c r="AK24" s="373"/>
      <c r="AL24" s="374"/>
      <c r="AM24" s="372">
        <v>2541645</v>
      </c>
      <c r="AN24" s="373"/>
      <c r="AO24" s="373"/>
      <c r="AP24" s="373"/>
      <c r="AQ24" s="373"/>
      <c r="AR24" s="374"/>
      <c r="AS24" s="372">
        <v>3015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49486444</v>
      </c>
      <c r="BO24" s="420"/>
      <c r="BP24" s="420"/>
      <c r="BQ24" s="420"/>
      <c r="BR24" s="420"/>
      <c r="BS24" s="420"/>
      <c r="BT24" s="420"/>
      <c r="BU24" s="421"/>
      <c r="BV24" s="419">
        <v>49070616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7100</v>
      </c>
      <c r="R25" s="373"/>
      <c r="S25" s="373"/>
      <c r="T25" s="373"/>
      <c r="U25" s="373"/>
      <c r="V25" s="374"/>
      <c r="W25" s="462"/>
      <c r="X25" s="399"/>
      <c r="Y25" s="400"/>
      <c r="Z25" s="375" t="s">
        <v>165</v>
      </c>
      <c r="AA25" s="376"/>
      <c r="AB25" s="376"/>
      <c r="AC25" s="376"/>
      <c r="AD25" s="376"/>
      <c r="AE25" s="376"/>
      <c r="AF25" s="376"/>
      <c r="AG25" s="377"/>
      <c r="AH25" s="372">
        <v>187</v>
      </c>
      <c r="AI25" s="373"/>
      <c r="AJ25" s="373"/>
      <c r="AK25" s="373"/>
      <c r="AL25" s="374"/>
      <c r="AM25" s="372">
        <v>535755</v>
      </c>
      <c r="AN25" s="373"/>
      <c r="AO25" s="373"/>
      <c r="AP25" s="373"/>
      <c r="AQ25" s="373"/>
      <c r="AR25" s="374"/>
      <c r="AS25" s="372">
        <v>2865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3529911</v>
      </c>
      <c r="BO25" s="449"/>
      <c r="BP25" s="449"/>
      <c r="BQ25" s="449"/>
      <c r="BR25" s="449"/>
      <c r="BS25" s="449"/>
      <c r="BT25" s="449"/>
      <c r="BU25" s="450"/>
      <c r="BV25" s="448">
        <v>4198135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v>52</v>
      </c>
      <c r="AI26" s="373"/>
      <c r="AJ26" s="373"/>
      <c r="AK26" s="373"/>
      <c r="AL26" s="374"/>
      <c r="AM26" s="372">
        <v>156312</v>
      </c>
      <c r="AN26" s="373"/>
      <c r="AO26" s="373"/>
      <c r="AP26" s="373"/>
      <c r="AQ26" s="373"/>
      <c r="AR26" s="374"/>
      <c r="AS26" s="372">
        <v>3006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4780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28110</v>
      </c>
      <c r="AN27" s="373"/>
      <c r="AO27" s="373"/>
      <c r="AP27" s="373"/>
      <c r="AQ27" s="373"/>
      <c r="AR27" s="374"/>
      <c r="AS27" s="372">
        <v>4016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4220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4437478</v>
      </c>
      <c r="BO28" s="449"/>
      <c r="BP28" s="449"/>
      <c r="BQ28" s="449"/>
      <c r="BR28" s="449"/>
      <c r="BS28" s="449"/>
      <c r="BT28" s="449"/>
      <c r="BU28" s="450"/>
      <c r="BV28" s="448">
        <v>3996099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4020</v>
      </c>
      <c r="R29" s="373"/>
      <c r="S29" s="373"/>
      <c r="T29" s="373"/>
      <c r="U29" s="373"/>
      <c r="V29" s="374"/>
      <c r="W29" s="463"/>
      <c r="X29" s="464"/>
      <c r="Y29" s="465"/>
      <c r="Z29" s="375" t="s">
        <v>177</v>
      </c>
      <c r="AA29" s="376"/>
      <c r="AB29" s="376"/>
      <c r="AC29" s="376"/>
      <c r="AD29" s="376"/>
      <c r="AE29" s="376"/>
      <c r="AF29" s="376"/>
      <c r="AG29" s="377"/>
      <c r="AH29" s="372">
        <v>850</v>
      </c>
      <c r="AI29" s="373"/>
      <c r="AJ29" s="373"/>
      <c r="AK29" s="373"/>
      <c r="AL29" s="374"/>
      <c r="AM29" s="372">
        <v>2569755</v>
      </c>
      <c r="AN29" s="373"/>
      <c r="AO29" s="373"/>
      <c r="AP29" s="373"/>
      <c r="AQ29" s="373"/>
      <c r="AR29" s="374"/>
      <c r="AS29" s="372">
        <v>3023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516568</v>
      </c>
      <c r="BO29" s="420"/>
      <c r="BP29" s="420"/>
      <c r="BQ29" s="420"/>
      <c r="BR29" s="420"/>
      <c r="BS29" s="420"/>
      <c r="BT29" s="420"/>
      <c r="BU29" s="421"/>
      <c r="BV29" s="419">
        <v>394431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8710852</v>
      </c>
      <c r="BO30" s="454"/>
      <c r="BP30" s="454"/>
      <c r="BQ30" s="454"/>
      <c r="BR30" s="454"/>
      <c r="BS30" s="454"/>
      <c r="BT30" s="454"/>
      <c r="BU30" s="455"/>
      <c r="BV30" s="453">
        <v>9393624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スキー場運営特別会計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本荘由利広域市町村圏組合（一般会計）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鳥海高原ユースパーク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診療所運営特別会計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ガス事業会計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t="str">
        <f>IF('各会計、関係団体の財政状況及び健全化判断比率'!B35="","",'各会計、関係団体の財政状況及び健全化判断比率'!B35)</f>
        <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本荘由利広域市町村圏組合（介護保険特別会計）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岩城</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情報センター特別会計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介護サービス事業特別会計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本荘由利広域市町村圏組合（特別養護老人ホーム特別会計）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にしめ物産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奨学資金特別会計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秋田県市町村総合事務組合（一般会計）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フォレスタ鳥海</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秋田県市町村総合事務組合（交通災害共済事業等特別会計）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ほっといん鳥海</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秋田県市町村会館管理組合（一般会計）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黄桜の里</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秋田県後期高齢者医療広域連合（一般会計）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大内町交流センター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秋田県後期高齢者医療広域連合（後期高齢者医療特別会計）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由利高原鉄道</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4xrF5L4kDSaDvRYAnnYTXtrZa8cQaGcAGcg1cyEOvLB2AfI5WIgVKCwVaaHw/0ghZgL+npB+M/laby1v2vSSQ==" saltValue="FYnjkHcd928S2CN3oELW2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8592778</v>
      </c>
      <c r="S5" s="677"/>
      <c r="T5" s="677"/>
      <c r="U5" s="677"/>
      <c r="V5" s="677"/>
      <c r="W5" s="677"/>
      <c r="X5" s="677"/>
      <c r="Y5" s="702"/>
      <c r="Z5" s="715">
        <v>16.2</v>
      </c>
      <c r="AA5" s="715"/>
      <c r="AB5" s="715"/>
      <c r="AC5" s="715"/>
      <c r="AD5" s="716">
        <v>8482170</v>
      </c>
      <c r="AE5" s="716"/>
      <c r="AF5" s="716"/>
      <c r="AG5" s="716"/>
      <c r="AH5" s="716"/>
      <c r="AI5" s="716"/>
      <c r="AJ5" s="716"/>
      <c r="AK5" s="716"/>
      <c r="AL5" s="703">
        <v>29.9</v>
      </c>
      <c r="AM5" s="685"/>
      <c r="AN5" s="685"/>
      <c r="AO5" s="704"/>
      <c r="AP5" s="679" t="s">
        <v>216</v>
      </c>
      <c r="AQ5" s="680"/>
      <c r="AR5" s="680"/>
      <c r="AS5" s="680"/>
      <c r="AT5" s="680"/>
      <c r="AU5" s="680"/>
      <c r="AV5" s="680"/>
      <c r="AW5" s="680"/>
      <c r="AX5" s="680"/>
      <c r="AY5" s="680"/>
      <c r="AZ5" s="680"/>
      <c r="BA5" s="680"/>
      <c r="BB5" s="680"/>
      <c r="BC5" s="680"/>
      <c r="BD5" s="680"/>
      <c r="BE5" s="680"/>
      <c r="BF5" s="681"/>
      <c r="BG5" s="621">
        <v>8477195</v>
      </c>
      <c r="BH5" s="622"/>
      <c r="BI5" s="622"/>
      <c r="BJ5" s="622"/>
      <c r="BK5" s="622"/>
      <c r="BL5" s="622"/>
      <c r="BM5" s="622"/>
      <c r="BN5" s="623"/>
      <c r="BO5" s="659">
        <v>98.7</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689895</v>
      </c>
      <c r="S6" s="622"/>
      <c r="T6" s="622"/>
      <c r="U6" s="622"/>
      <c r="V6" s="622"/>
      <c r="W6" s="622"/>
      <c r="X6" s="622"/>
      <c r="Y6" s="623"/>
      <c r="Z6" s="659">
        <v>1.3</v>
      </c>
      <c r="AA6" s="659"/>
      <c r="AB6" s="659"/>
      <c r="AC6" s="659"/>
      <c r="AD6" s="660">
        <v>689895</v>
      </c>
      <c r="AE6" s="660"/>
      <c r="AF6" s="660"/>
      <c r="AG6" s="660"/>
      <c r="AH6" s="660"/>
      <c r="AI6" s="660"/>
      <c r="AJ6" s="660"/>
      <c r="AK6" s="660"/>
      <c r="AL6" s="624">
        <v>2.4</v>
      </c>
      <c r="AM6" s="625"/>
      <c r="AN6" s="625"/>
      <c r="AO6" s="661"/>
      <c r="AP6" s="618" t="s">
        <v>221</v>
      </c>
      <c r="AQ6" s="619"/>
      <c r="AR6" s="619"/>
      <c r="AS6" s="619"/>
      <c r="AT6" s="619"/>
      <c r="AU6" s="619"/>
      <c r="AV6" s="619"/>
      <c r="AW6" s="619"/>
      <c r="AX6" s="619"/>
      <c r="AY6" s="619"/>
      <c r="AZ6" s="619"/>
      <c r="BA6" s="619"/>
      <c r="BB6" s="619"/>
      <c r="BC6" s="619"/>
      <c r="BD6" s="619"/>
      <c r="BE6" s="619"/>
      <c r="BF6" s="620"/>
      <c r="BG6" s="621">
        <v>8477195</v>
      </c>
      <c r="BH6" s="622"/>
      <c r="BI6" s="622"/>
      <c r="BJ6" s="622"/>
      <c r="BK6" s="622"/>
      <c r="BL6" s="622"/>
      <c r="BM6" s="622"/>
      <c r="BN6" s="623"/>
      <c r="BO6" s="659">
        <v>98.7</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237289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237011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1954</v>
      </c>
      <c r="S7" s="622"/>
      <c r="T7" s="622"/>
      <c r="U7" s="622"/>
      <c r="V7" s="622"/>
      <c r="W7" s="622"/>
      <c r="X7" s="622"/>
      <c r="Y7" s="623"/>
      <c r="Z7" s="659">
        <v>0</v>
      </c>
      <c r="AA7" s="659"/>
      <c r="AB7" s="659"/>
      <c r="AC7" s="659"/>
      <c r="AD7" s="660">
        <v>1954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3352474</v>
      </c>
      <c r="BH7" s="622"/>
      <c r="BI7" s="622"/>
      <c r="BJ7" s="622"/>
      <c r="BK7" s="622"/>
      <c r="BL7" s="622"/>
      <c r="BM7" s="622"/>
      <c r="BN7" s="623"/>
      <c r="BO7" s="659">
        <v>39</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7027518</v>
      </c>
      <c r="CS7" s="622"/>
      <c r="CT7" s="622"/>
      <c r="CU7" s="622"/>
      <c r="CV7" s="622"/>
      <c r="CW7" s="622"/>
      <c r="CX7" s="622"/>
      <c r="CY7" s="623"/>
      <c r="CZ7" s="659">
        <v>13.6</v>
      </c>
      <c r="DA7" s="659"/>
      <c r="DB7" s="659"/>
      <c r="DC7" s="659"/>
      <c r="DD7" s="627">
        <v>118085</v>
      </c>
      <c r="DE7" s="622"/>
      <c r="DF7" s="622"/>
      <c r="DG7" s="622"/>
      <c r="DH7" s="622"/>
      <c r="DI7" s="622"/>
      <c r="DJ7" s="622"/>
      <c r="DK7" s="622"/>
      <c r="DL7" s="622"/>
      <c r="DM7" s="622"/>
      <c r="DN7" s="622"/>
      <c r="DO7" s="622"/>
      <c r="DP7" s="623"/>
      <c r="DQ7" s="627">
        <v>4473412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21554</v>
      </c>
      <c r="S8" s="622"/>
      <c r="T8" s="622"/>
      <c r="U8" s="622"/>
      <c r="V8" s="622"/>
      <c r="W8" s="622"/>
      <c r="X8" s="622"/>
      <c r="Y8" s="623"/>
      <c r="Z8" s="659">
        <v>0</v>
      </c>
      <c r="AA8" s="659"/>
      <c r="AB8" s="659"/>
      <c r="AC8" s="659"/>
      <c r="AD8" s="660">
        <v>21554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126594</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14228476</v>
      </c>
      <c r="CS8" s="622"/>
      <c r="CT8" s="622"/>
      <c r="CU8" s="622"/>
      <c r="CV8" s="622"/>
      <c r="CW8" s="622"/>
      <c r="CX8" s="622"/>
      <c r="CY8" s="623"/>
      <c r="CZ8" s="659">
        <v>27.5</v>
      </c>
      <c r="DA8" s="659"/>
      <c r="DB8" s="659"/>
      <c r="DC8" s="659"/>
      <c r="DD8" s="627">
        <v>39702</v>
      </c>
      <c r="DE8" s="622"/>
      <c r="DF8" s="622"/>
      <c r="DG8" s="622"/>
      <c r="DH8" s="622"/>
      <c r="DI8" s="622"/>
      <c r="DJ8" s="622"/>
      <c r="DK8" s="622"/>
      <c r="DL8" s="622"/>
      <c r="DM8" s="622"/>
      <c r="DN8" s="622"/>
      <c r="DO8" s="622"/>
      <c r="DP8" s="623"/>
      <c r="DQ8" s="627">
        <v>7238155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28965</v>
      </c>
      <c r="S9" s="622"/>
      <c r="T9" s="622"/>
      <c r="U9" s="622"/>
      <c r="V9" s="622"/>
      <c r="W9" s="622"/>
      <c r="X9" s="622"/>
      <c r="Y9" s="623"/>
      <c r="Z9" s="659">
        <v>0.1</v>
      </c>
      <c r="AA9" s="659"/>
      <c r="AB9" s="659"/>
      <c r="AC9" s="659"/>
      <c r="AD9" s="660">
        <v>28965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2833462</v>
      </c>
      <c r="BH9" s="622"/>
      <c r="BI9" s="622"/>
      <c r="BJ9" s="622"/>
      <c r="BK9" s="622"/>
      <c r="BL9" s="622"/>
      <c r="BM9" s="622"/>
      <c r="BN9" s="623"/>
      <c r="BO9" s="659">
        <v>33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3563067</v>
      </c>
      <c r="CS9" s="622"/>
      <c r="CT9" s="622"/>
      <c r="CU9" s="622"/>
      <c r="CV9" s="622"/>
      <c r="CW9" s="622"/>
      <c r="CX9" s="622"/>
      <c r="CY9" s="623"/>
      <c r="CZ9" s="659">
        <v>6.9</v>
      </c>
      <c r="DA9" s="659"/>
      <c r="DB9" s="659"/>
      <c r="DC9" s="659"/>
      <c r="DD9" s="627">
        <v>631511</v>
      </c>
      <c r="DE9" s="622"/>
      <c r="DF9" s="622"/>
      <c r="DG9" s="622"/>
      <c r="DH9" s="622"/>
      <c r="DI9" s="622"/>
      <c r="DJ9" s="622"/>
      <c r="DK9" s="622"/>
      <c r="DL9" s="622"/>
      <c r="DM9" s="622"/>
      <c r="DN9" s="622"/>
      <c r="DO9" s="622"/>
      <c r="DP9" s="623"/>
      <c r="DQ9" s="627">
        <v>2557680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153839</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110117</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55868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1937811</v>
      </c>
      <c r="S11" s="622"/>
      <c r="T11" s="622"/>
      <c r="U11" s="622"/>
      <c r="V11" s="622"/>
      <c r="W11" s="622"/>
      <c r="X11" s="622"/>
      <c r="Y11" s="623"/>
      <c r="Z11" s="624">
        <v>3.7</v>
      </c>
      <c r="AA11" s="625"/>
      <c r="AB11" s="625"/>
      <c r="AC11" s="626"/>
      <c r="AD11" s="627">
        <v>1937811</v>
      </c>
      <c r="AE11" s="622"/>
      <c r="AF11" s="622"/>
      <c r="AG11" s="622"/>
      <c r="AH11" s="622"/>
      <c r="AI11" s="622"/>
      <c r="AJ11" s="622"/>
      <c r="AK11" s="623"/>
      <c r="AL11" s="624">
        <v>6.8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238579</v>
      </c>
      <c r="BH11" s="622"/>
      <c r="BI11" s="622"/>
      <c r="BJ11" s="622"/>
      <c r="BK11" s="622"/>
      <c r="BL11" s="622"/>
      <c r="BM11" s="622"/>
      <c r="BN11" s="623"/>
      <c r="BO11" s="659">
        <v>2.8</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2707613</v>
      </c>
      <c r="CS11" s="622"/>
      <c r="CT11" s="622"/>
      <c r="CU11" s="622"/>
      <c r="CV11" s="622"/>
      <c r="CW11" s="622"/>
      <c r="CX11" s="622"/>
      <c r="CY11" s="623"/>
      <c r="CZ11" s="659">
        <v>5.2</v>
      </c>
      <c r="DA11" s="659"/>
      <c r="DB11" s="659"/>
      <c r="DC11" s="659"/>
      <c r="DD11" s="627">
        <v>398219</v>
      </c>
      <c r="DE11" s="622"/>
      <c r="DF11" s="622"/>
      <c r="DG11" s="622"/>
      <c r="DH11" s="622"/>
      <c r="DI11" s="622"/>
      <c r="DJ11" s="622"/>
      <c r="DK11" s="622"/>
      <c r="DL11" s="622"/>
      <c r="DM11" s="622"/>
      <c r="DN11" s="622"/>
      <c r="DO11" s="622"/>
      <c r="DP11" s="623"/>
      <c r="DQ11" s="627">
        <v>1178021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4215065</v>
      </c>
      <c r="BH12" s="622"/>
      <c r="BI12" s="622"/>
      <c r="BJ12" s="622"/>
      <c r="BK12" s="622"/>
      <c r="BL12" s="622"/>
      <c r="BM12" s="622"/>
      <c r="BN12" s="623"/>
      <c r="BO12" s="659">
        <v>49.1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1278515</v>
      </c>
      <c r="CS12" s="622"/>
      <c r="CT12" s="622"/>
      <c r="CU12" s="622"/>
      <c r="CV12" s="622"/>
      <c r="CW12" s="622"/>
      <c r="CX12" s="622"/>
      <c r="CY12" s="623"/>
      <c r="CZ12" s="659">
        <v>2.5</v>
      </c>
      <c r="DA12" s="659"/>
      <c r="DB12" s="659"/>
      <c r="DC12" s="659"/>
      <c r="DD12" s="627">
        <v>212476</v>
      </c>
      <c r="DE12" s="622"/>
      <c r="DF12" s="622"/>
      <c r="DG12" s="622"/>
      <c r="DH12" s="622"/>
      <c r="DI12" s="622"/>
      <c r="DJ12" s="622"/>
      <c r="DK12" s="622"/>
      <c r="DL12" s="622"/>
      <c r="DM12" s="622"/>
      <c r="DN12" s="622"/>
      <c r="DO12" s="622"/>
      <c r="DP12" s="623"/>
      <c r="DQ12" s="627">
        <v>759131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4178118</v>
      </c>
      <c r="BH13" s="622"/>
      <c r="BI13" s="622"/>
      <c r="BJ13" s="622"/>
      <c r="BK13" s="622"/>
      <c r="BL13" s="622"/>
      <c r="BM13" s="622"/>
      <c r="BN13" s="623"/>
      <c r="BO13" s="659">
        <v>48.6</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5717340</v>
      </c>
      <c r="CS13" s="622"/>
      <c r="CT13" s="622"/>
      <c r="CU13" s="622"/>
      <c r="CV13" s="622"/>
      <c r="CW13" s="622"/>
      <c r="CX13" s="622"/>
      <c r="CY13" s="623"/>
      <c r="CZ13" s="659">
        <v>11.1</v>
      </c>
      <c r="DA13" s="659"/>
      <c r="DB13" s="659"/>
      <c r="DC13" s="659"/>
      <c r="DD13" s="627">
        <v>1323517</v>
      </c>
      <c r="DE13" s="622"/>
      <c r="DF13" s="622"/>
      <c r="DG13" s="622"/>
      <c r="DH13" s="622"/>
      <c r="DI13" s="622"/>
      <c r="DJ13" s="622"/>
      <c r="DK13" s="622"/>
      <c r="DL13" s="622"/>
      <c r="DM13" s="622"/>
      <c r="DN13" s="622"/>
      <c r="DO13" s="622"/>
      <c r="DP13" s="623"/>
      <c r="DQ13" s="627">
        <v>4385187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2722</v>
      </c>
      <c r="S14" s="622"/>
      <c r="T14" s="622"/>
      <c r="U14" s="622"/>
      <c r="V14" s="622"/>
      <c r="W14" s="622"/>
      <c r="X14" s="622"/>
      <c r="Y14" s="623"/>
      <c r="Z14" s="659">
        <v>0</v>
      </c>
      <c r="AA14" s="659"/>
      <c r="AB14" s="659"/>
      <c r="AC14" s="659"/>
      <c r="AD14" s="660">
        <v>2722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294934</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2194847</v>
      </c>
      <c r="CS14" s="622"/>
      <c r="CT14" s="622"/>
      <c r="CU14" s="622"/>
      <c r="CV14" s="622"/>
      <c r="CW14" s="622"/>
      <c r="CX14" s="622"/>
      <c r="CY14" s="623"/>
      <c r="CZ14" s="659">
        <v>4.2</v>
      </c>
      <c r="DA14" s="659"/>
      <c r="DB14" s="659"/>
      <c r="DC14" s="659"/>
      <c r="DD14" s="627">
        <v>499294</v>
      </c>
      <c r="DE14" s="622"/>
      <c r="DF14" s="622"/>
      <c r="DG14" s="622"/>
      <c r="DH14" s="622"/>
      <c r="DI14" s="622"/>
      <c r="DJ14" s="622"/>
      <c r="DK14" s="622"/>
      <c r="DL14" s="622"/>
      <c r="DM14" s="622"/>
      <c r="DN14" s="622"/>
      <c r="DO14" s="622"/>
      <c r="DP14" s="623"/>
      <c r="DQ14" s="627">
        <v>1696745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573768</v>
      </c>
      <c r="BH15" s="622"/>
      <c r="BI15" s="622"/>
      <c r="BJ15" s="622"/>
      <c r="BK15" s="622"/>
      <c r="BL15" s="622"/>
      <c r="BM15" s="622"/>
      <c r="BN15" s="623"/>
      <c r="BO15" s="659">
        <v>6.7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7435388</v>
      </c>
      <c r="CS15" s="622"/>
      <c r="CT15" s="622"/>
      <c r="CU15" s="622"/>
      <c r="CV15" s="622"/>
      <c r="CW15" s="622"/>
      <c r="CX15" s="622"/>
      <c r="CY15" s="623"/>
      <c r="CZ15" s="659">
        <v>14.4</v>
      </c>
      <c r="DA15" s="659"/>
      <c r="DB15" s="659"/>
      <c r="DC15" s="659"/>
      <c r="DD15" s="627">
        <v>3698770</v>
      </c>
      <c r="DE15" s="622"/>
      <c r="DF15" s="622"/>
      <c r="DG15" s="622"/>
      <c r="DH15" s="622"/>
      <c r="DI15" s="622"/>
      <c r="DJ15" s="622"/>
      <c r="DK15" s="622"/>
      <c r="DL15" s="622"/>
      <c r="DM15" s="622"/>
      <c r="DN15" s="622"/>
      <c r="DO15" s="622"/>
      <c r="DP15" s="623"/>
      <c r="DQ15" s="627">
        <v>3007426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36658</v>
      </c>
      <c r="S16" s="622"/>
      <c r="T16" s="622"/>
      <c r="U16" s="622"/>
      <c r="V16" s="622"/>
      <c r="W16" s="622"/>
      <c r="X16" s="622"/>
      <c r="Y16" s="623"/>
      <c r="Z16" s="659">
        <v>0.1</v>
      </c>
      <c r="AA16" s="659"/>
      <c r="AB16" s="659"/>
      <c r="AC16" s="659"/>
      <c r="AD16" s="660">
        <v>36658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40954</v>
      </c>
      <c r="BH16" s="622"/>
      <c r="BI16" s="622"/>
      <c r="BJ16" s="622"/>
      <c r="BK16" s="622"/>
      <c r="BL16" s="622"/>
      <c r="BM16" s="622"/>
      <c r="BN16" s="623"/>
      <c r="BO16" s="659">
        <v>0.5</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557175</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132158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130843</v>
      </c>
      <c r="S17" s="622"/>
      <c r="T17" s="622"/>
      <c r="U17" s="622"/>
      <c r="V17" s="622"/>
      <c r="W17" s="622"/>
      <c r="X17" s="622"/>
      <c r="Y17" s="623"/>
      <c r="Z17" s="659">
        <v>0.2</v>
      </c>
      <c r="AA17" s="659"/>
      <c r="AB17" s="659"/>
      <c r="AC17" s="659"/>
      <c r="AD17" s="660">
        <v>130843</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6603371</v>
      </c>
      <c r="CS17" s="622"/>
      <c r="CT17" s="622"/>
      <c r="CU17" s="622"/>
      <c r="CV17" s="622"/>
      <c r="CW17" s="622"/>
      <c r="CX17" s="622"/>
      <c r="CY17" s="623"/>
      <c r="CZ17" s="659">
        <v>12.8</v>
      </c>
      <c r="DA17" s="659"/>
      <c r="DB17" s="659"/>
      <c r="DC17" s="659"/>
      <c r="DD17" s="627" t="s">
        <v>122</v>
      </c>
      <c r="DE17" s="622"/>
      <c r="DF17" s="622"/>
      <c r="DG17" s="622"/>
      <c r="DH17" s="622"/>
      <c r="DI17" s="622"/>
      <c r="DJ17" s="622"/>
      <c r="DK17" s="622"/>
      <c r="DL17" s="622"/>
      <c r="DM17" s="622"/>
      <c r="DN17" s="622"/>
      <c r="DO17" s="622"/>
      <c r="DP17" s="623"/>
      <c r="DQ17" s="627">
        <v>6510959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58040</v>
      </c>
      <c r="S18" s="622"/>
      <c r="T18" s="622"/>
      <c r="U18" s="622"/>
      <c r="V18" s="622"/>
      <c r="W18" s="622"/>
      <c r="X18" s="622"/>
      <c r="Y18" s="623"/>
      <c r="Z18" s="659">
        <v>0.1</v>
      </c>
      <c r="AA18" s="659"/>
      <c r="AB18" s="659"/>
      <c r="AC18" s="659"/>
      <c r="AD18" s="660">
        <v>58040</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3036</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3036</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54299</v>
      </c>
      <c r="S19" s="622"/>
      <c r="T19" s="622"/>
      <c r="U19" s="622"/>
      <c r="V19" s="622"/>
      <c r="W19" s="622"/>
      <c r="X19" s="622"/>
      <c r="Y19" s="623"/>
      <c r="Z19" s="659">
        <v>0.1</v>
      </c>
      <c r="AA19" s="659"/>
      <c r="AB19" s="659"/>
      <c r="AC19" s="659"/>
      <c r="AD19" s="660">
        <v>54299</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115583</v>
      </c>
      <c r="BH19" s="622"/>
      <c r="BI19" s="622"/>
      <c r="BJ19" s="622"/>
      <c r="BK19" s="622"/>
      <c r="BL19" s="622"/>
      <c r="BM19" s="622"/>
      <c r="BN19" s="623"/>
      <c r="BO19" s="659">
        <v>1.3</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3741</v>
      </c>
      <c r="S20" s="622"/>
      <c r="T20" s="622"/>
      <c r="U20" s="622"/>
      <c r="V20" s="622"/>
      <c r="W20" s="622"/>
      <c r="X20" s="622"/>
      <c r="Y20" s="623"/>
      <c r="Z20" s="659">
        <v>0</v>
      </c>
      <c r="AA20" s="659"/>
      <c r="AB20" s="659"/>
      <c r="AC20" s="659"/>
      <c r="AD20" s="660">
        <v>3741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115583</v>
      </c>
      <c r="BH20" s="622"/>
      <c r="BI20" s="622"/>
      <c r="BJ20" s="622"/>
      <c r="BK20" s="622"/>
      <c r="BL20" s="622"/>
      <c r="BM20" s="622"/>
      <c r="BN20" s="623"/>
      <c r="BO20" s="659">
        <v>1.3</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51663752</v>
      </c>
      <c r="CS20" s="622"/>
      <c r="CT20" s="622"/>
      <c r="CU20" s="622"/>
      <c r="CV20" s="622"/>
      <c r="CW20" s="622"/>
      <c r="CX20" s="622"/>
      <c r="CY20" s="623"/>
      <c r="CZ20" s="659">
        <v>100</v>
      </c>
      <c r="DA20" s="659"/>
      <c r="DB20" s="659"/>
      <c r="DC20" s="659"/>
      <c r="DD20" s="627">
        <v>6921574</v>
      </c>
      <c r="DE20" s="622"/>
      <c r="DF20" s="622"/>
      <c r="DG20" s="622"/>
      <c r="DH20" s="622"/>
      <c r="DI20" s="622"/>
      <c r="DJ20" s="622"/>
      <c r="DK20" s="622"/>
      <c r="DL20" s="622"/>
      <c r="DM20" s="622"/>
      <c r="DN20" s="622"/>
      <c r="DO20" s="622"/>
      <c r="DP20" s="623"/>
      <c r="DQ20" s="627">
        <v>32234789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18701832</v>
      </c>
      <c r="S21" s="622"/>
      <c r="T21" s="622"/>
      <c r="U21" s="622"/>
      <c r="V21" s="622"/>
      <c r="W21" s="622"/>
      <c r="X21" s="622"/>
      <c r="Y21" s="623"/>
      <c r="Z21" s="659">
        <v>35.299999999999997</v>
      </c>
      <c r="AA21" s="659"/>
      <c r="AB21" s="659"/>
      <c r="AC21" s="659"/>
      <c r="AD21" s="660">
        <v>16868314</v>
      </c>
      <c r="AE21" s="660"/>
      <c r="AF21" s="660"/>
      <c r="AG21" s="660"/>
      <c r="AH21" s="660"/>
      <c r="AI21" s="660"/>
      <c r="AJ21" s="660"/>
      <c r="AK21" s="660"/>
      <c r="AL21" s="624">
        <v>59.4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4975</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16868314</v>
      </c>
      <c r="S22" s="622"/>
      <c r="T22" s="622"/>
      <c r="U22" s="622"/>
      <c r="V22" s="622"/>
      <c r="W22" s="622"/>
      <c r="X22" s="622"/>
      <c r="Y22" s="623"/>
      <c r="Z22" s="659">
        <v>31.9</v>
      </c>
      <c r="AA22" s="659"/>
      <c r="AB22" s="659"/>
      <c r="AC22" s="659"/>
      <c r="AD22" s="660">
        <v>16868314</v>
      </c>
      <c r="AE22" s="660"/>
      <c r="AF22" s="660"/>
      <c r="AG22" s="660"/>
      <c r="AH22" s="660"/>
      <c r="AI22" s="660"/>
      <c r="AJ22" s="660"/>
      <c r="AK22" s="660"/>
      <c r="AL22" s="624">
        <v>59.4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1833518</v>
      </c>
      <c r="S23" s="622"/>
      <c r="T23" s="622"/>
      <c r="U23" s="622"/>
      <c r="V23" s="622"/>
      <c r="W23" s="622"/>
      <c r="X23" s="622"/>
      <c r="Y23" s="623"/>
      <c r="Z23" s="659">
        <v>3.5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110608</v>
      </c>
      <c r="BH23" s="622"/>
      <c r="BI23" s="622"/>
      <c r="BJ23" s="622"/>
      <c r="BK23" s="622"/>
      <c r="BL23" s="622"/>
      <c r="BM23" s="622"/>
      <c r="BN23" s="623"/>
      <c r="BO23" s="659">
        <v>1.3</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23225397</v>
      </c>
      <c r="CS24" s="677"/>
      <c r="CT24" s="677"/>
      <c r="CU24" s="677"/>
      <c r="CV24" s="677"/>
      <c r="CW24" s="677"/>
      <c r="CX24" s="677"/>
      <c r="CY24" s="702"/>
      <c r="CZ24" s="703">
        <v>45</v>
      </c>
      <c r="DA24" s="685"/>
      <c r="DB24" s="685"/>
      <c r="DC24" s="705"/>
      <c r="DD24" s="701">
        <v>16699581</v>
      </c>
      <c r="DE24" s="677"/>
      <c r="DF24" s="677"/>
      <c r="DG24" s="677"/>
      <c r="DH24" s="677"/>
      <c r="DI24" s="677"/>
      <c r="DJ24" s="677"/>
      <c r="DK24" s="702"/>
      <c r="DL24" s="701">
        <v>15709363</v>
      </c>
      <c r="DM24" s="677"/>
      <c r="DN24" s="677"/>
      <c r="DO24" s="677"/>
      <c r="DP24" s="677"/>
      <c r="DQ24" s="677"/>
      <c r="DR24" s="677"/>
      <c r="DS24" s="677"/>
      <c r="DT24" s="677"/>
      <c r="DU24" s="677"/>
      <c r="DV24" s="702"/>
      <c r="DW24" s="703">
        <v>55.1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30203052</v>
      </c>
      <c r="S25" s="622"/>
      <c r="T25" s="622"/>
      <c r="U25" s="622"/>
      <c r="V25" s="622"/>
      <c r="W25" s="622"/>
      <c r="X25" s="622"/>
      <c r="Y25" s="623"/>
      <c r="Z25" s="659">
        <v>57.1</v>
      </c>
      <c r="AA25" s="659"/>
      <c r="AB25" s="659"/>
      <c r="AC25" s="659"/>
      <c r="AD25" s="660">
        <v>28258926</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7557076</v>
      </c>
      <c r="CS25" s="634"/>
      <c r="CT25" s="634"/>
      <c r="CU25" s="634"/>
      <c r="CV25" s="634"/>
      <c r="CW25" s="634"/>
      <c r="CX25" s="634"/>
      <c r="CY25" s="635"/>
      <c r="CZ25" s="624">
        <v>14.6</v>
      </c>
      <c r="DA25" s="636"/>
      <c r="DB25" s="636"/>
      <c r="DC25" s="637"/>
      <c r="DD25" s="627">
        <v>7110102</v>
      </c>
      <c r="DE25" s="634"/>
      <c r="DF25" s="634"/>
      <c r="DG25" s="634"/>
      <c r="DH25" s="634"/>
      <c r="DI25" s="634"/>
      <c r="DJ25" s="634"/>
      <c r="DK25" s="635"/>
      <c r="DL25" s="627">
        <v>7076892</v>
      </c>
      <c r="DM25" s="634"/>
      <c r="DN25" s="634"/>
      <c r="DO25" s="634"/>
      <c r="DP25" s="634"/>
      <c r="DQ25" s="634"/>
      <c r="DR25" s="634"/>
      <c r="DS25" s="634"/>
      <c r="DT25" s="634"/>
      <c r="DU25" s="634"/>
      <c r="DV25" s="635"/>
      <c r="DW25" s="624">
        <v>24.8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7717</v>
      </c>
      <c r="S26" s="622"/>
      <c r="T26" s="622"/>
      <c r="U26" s="622"/>
      <c r="V26" s="622"/>
      <c r="W26" s="622"/>
      <c r="X26" s="622"/>
      <c r="Y26" s="623"/>
      <c r="Z26" s="659">
        <v>0</v>
      </c>
      <c r="AA26" s="659"/>
      <c r="AB26" s="659"/>
      <c r="AC26" s="659"/>
      <c r="AD26" s="660">
        <v>7717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5121846</v>
      </c>
      <c r="CS26" s="622"/>
      <c r="CT26" s="622"/>
      <c r="CU26" s="622"/>
      <c r="CV26" s="622"/>
      <c r="CW26" s="622"/>
      <c r="CX26" s="622"/>
      <c r="CY26" s="623"/>
      <c r="CZ26" s="624">
        <v>9.9</v>
      </c>
      <c r="DA26" s="636"/>
      <c r="DB26" s="636"/>
      <c r="DC26" s="637"/>
      <c r="DD26" s="627">
        <v>4804239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306221</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8592778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9064950</v>
      </c>
      <c r="CS27" s="634"/>
      <c r="CT27" s="634"/>
      <c r="CU27" s="634"/>
      <c r="CV27" s="634"/>
      <c r="CW27" s="634"/>
      <c r="CX27" s="634"/>
      <c r="CY27" s="635"/>
      <c r="CZ27" s="624">
        <v>17.5</v>
      </c>
      <c r="DA27" s="636"/>
      <c r="DB27" s="636"/>
      <c r="DC27" s="637"/>
      <c r="DD27" s="627">
        <v>3078520</v>
      </c>
      <c r="DE27" s="634"/>
      <c r="DF27" s="634"/>
      <c r="DG27" s="634"/>
      <c r="DH27" s="634"/>
      <c r="DI27" s="634"/>
      <c r="DJ27" s="634"/>
      <c r="DK27" s="635"/>
      <c r="DL27" s="627">
        <v>2121512</v>
      </c>
      <c r="DM27" s="634"/>
      <c r="DN27" s="634"/>
      <c r="DO27" s="634"/>
      <c r="DP27" s="634"/>
      <c r="DQ27" s="634"/>
      <c r="DR27" s="634"/>
      <c r="DS27" s="634"/>
      <c r="DT27" s="634"/>
      <c r="DU27" s="634"/>
      <c r="DV27" s="635"/>
      <c r="DW27" s="624">
        <v>7.4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328579</v>
      </c>
      <c r="S28" s="622"/>
      <c r="T28" s="622"/>
      <c r="U28" s="622"/>
      <c r="V28" s="622"/>
      <c r="W28" s="622"/>
      <c r="X28" s="622"/>
      <c r="Y28" s="623"/>
      <c r="Z28" s="659">
        <v>0.6</v>
      </c>
      <c r="AA28" s="659"/>
      <c r="AB28" s="659"/>
      <c r="AC28" s="659"/>
      <c r="AD28" s="660">
        <v>31260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6603371</v>
      </c>
      <c r="CS28" s="622"/>
      <c r="CT28" s="622"/>
      <c r="CU28" s="622"/>
      <c r="CV28" s="622"/>
      <c r="CW28" s="622"/>
      <c r="CX28" s="622"/>
      <c r="CY28" s="623"/>
      <c r="CZ28" s="624">
        <v>12.8</v>
      </c>
      <c r="DA28" s="636"/>
      <c r="DB28" s="636"/>
      <c r="DC28" s="637"/>
      <c r="DD28" s="627">
        <v>6510959</v>
      </c>
      <c r="DE28" s="622"/>
      <c r="DF28" s="622"/>
      <c r="DG28" s="622"/>
      <c r="DH28" s="622"/>
      <c r="DI28" s="622"/>
      <c r="DJ28" s="622"/>
      <c r="DK28" s="623"/>
      <c r="DL28" s="627">
        <v>6510959</v>
      </c>
      <c r="DM28" s="622"/>
      <c r="DN28" s="622"/>
      <c r="DO28" s="622"/>
      <c r="DP28" s="622"/>
      <c r="DQ28" s="622"/>
      <c r="DR28" s="622"/>
      <c r="DS28" s="622"/>
      <c r="DT28" s="622"/>
      <c r="DU28" s="622"/>
      <c r="DV28" s="623"/>
      <c r="DW28" s="624">
        <v>22.8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147971</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6603360</v>
      </c>
      <c r="CS29" s="634"/>
      <c r="CT29" s="634"/>
      <c r="CU29" s="634"/>
      <c r="CV29" s="634"/>
      <c r="CW29" s="634"/>
      <c r="CX29" s="634"/>
      <c r="CY29" s="635"/>
      <c r="CZ29" s="624">
        <v>12.8</v>
      </c>
      <c r="DA29" s="636"/>
      <c r="DB29" s="636"/>
      <c r="DC29" s="637"/>
      <c r="DD29" s="627">
        <v>6510948</v>
      </c>
      <c r="DE29" s="634"/>
      <c r="DF29" s="634"/>
      <c r="DG29" s="634"/>
      <c r="DH29" s="634"/>
      <c r="DI29" s="634"/>
      <c r="DJ29" s="634"/>
      <c r="DK29" s="635"/>
      <c r="DL29" s="627">
        <v>6510948</v>
      </c>
      <c r="DM29" s="634"/>
      <c r="DN29" s="634"/>
      <c r="DO29" s="634"/>
      <c r="DP29" s="634"/>
      <c r="DQ29" s="634"/>
      <c r="DR29" s="634"/>
      <c r="DS29" s="634"/>
      <c r="DT29" s="634"/>
      <c r="DU29" s="634"/>
      <c r="DV29" s="635"/>
      <c r="DW29" s="624">
        <v>22.8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7030308</v>
      </c>
      <c r="S30" s="622"/>
      <c r="T30" s="622"/>
      <c r="U30" s="622"/>
      <c r="V30" s="622"/>
      <c r="W30" s="622"/>
      <c r="X30" s="622"/>
      <c r="Y30" s="623"/>
      <c r="Z30" s="659">
        <v>13.3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6411848</v>
      </c>
      <c r="CS30" s="622"/>
      <c r="CT30" s="622"/>
      <c r="CU30" s="622"/>
      <c r="CV30" s="622"/>
      <c r="CW30" s="622"/>
      <c r="CX30" s="622"/>
      <c r="CY30" s="623"/>
      <c r="CZ30" s="624">
        <v>12.4</v>
      </c>
      <c r="DA30" s="636"/>
      <c r="DB30" s="636"/>
      <c r="DC30" s="637"/>
      <c r="DD30" s="627">
        <v>6319436</v>
      </c>
      <c r="DE30" s="622"/>
      <c r="DF30" s="622"/>
      <c r="DG30" s="622"/>
      <c r="DH30" s="622"/>
      <c r="DI30" s="622"/>
      <c r="DJ30" s="622"/>
      <c r="DK30" s="623"/>
      <c r="DL30" s="627">
        <v>6319436</v>
      </c>
      <c r="DM30" s="622"/>
      <c r="DN30" s="622"/>
      <c r="DO30" s="622"/>
      <c r="DP30" s="622"/>
      <c r="DQ30" s="622"/>
      <c r="DR30" s="622"/>
      <c r="DS30" s="622"/>
      <c r="DT30" s="622"/>
      <c r="DU30" s="622"/>
      <c r="DV30" s="623"/>
      <c r="DW30" s="624">
        <v>22.1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97.6</v>
      </c>
      <c r="BN31" s="684"/>
      <c r="BO31" s="684"/>
      <c r="BP31" s="684"/>
      <c r="BQ31" s="686"/>
      <c r="BR31" s="683">
        <v>99.3</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191512</v>
      </c>
      <c r="CS31" s="634"/>
      <c r="CT31" s="634"/>
      <c r="CU31" s="634"/>
      <c r="CV31" s="634"/>
      <c r="CW31" s="634"/>
      <c r="CX31" s="634"/>
      <c r="CY31" s="635"/>
      <c r="CZ31" s="624">
        <v>0.4</v>
      </c>
      <c r="DA31" s="636"/>
      <c r="DB31" s="636"/>
      <c r="DC31" s="637"/>
      <c r="DD31" s="627">
        <v>191512</v>
      </c>
      <c r="DE31" s="634"/>
      <c r="DF31" s="634"/>
      <c r="DG31" s="634"/>
      <c r="DH31" s="634"/>
      <c r="DI31" s="634"/>
      <c r="DJ31" s="634"/>
      <c r="DK31" s="635"/>
      <c r="DL31" s="627">
        <v>191512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3607567</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98.8</v>
      </c>
      <c r="BN32" s="634"/>
      <c r="BO32" s="634"/>
      <c r="BP32" s="634"/>
      <c r="BQ32" s="657"/>
      <c r="BR32" s="687">
        <v>99.6</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v>11</v>
      </c>
      <c r="CS32" s="622"/>
      <c r="CT32" s="622"/>
      <c r="CU32" s="622"/>
      <c r="CV32" s="622"/>
      <c r="CW32" s="622"/>
      <c r="CX32" s="622"/>
      <c r="CY32" s="623"/>
      <c r="CZ32" s="624">
        <v>0</v>
      </c>
      <c r="DA32" s="636"/>
      <c r="DB32" s="636"/>
      <c r="DC32" s="637"/>
      <c r="DD32" s="627">
        <v>11</v>
      </c>
      <c r="DE32" s="622"/>
      <c r="DF32" s="622"/>
      <c r="DG32" s="622"/>
      <c r="DH32" s="622"/>
      <c r="DI32" s="622"/>
      <c r="DJ32" s="622"/>
      <c r="DK32" s="623"/>
      <c r="DL32" s="627">
        <v>11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447553</v>
      </c>
      <c r="S33" s="622"/>
      <c r="T33" s="622"/>
      <c r="U33" s="622"/>
      <c r="V33" s="622"/>
      <c r="W33" s="622"/>
      <c r="X33" s="622"/>
      <c r="Y33" s="623"/>
      <c r="Z33" s="659">
        <v>0.8</v>
      </c>
      <c r="AA33" s="659"/>
      <c r="AB33" s="659"/>
      <c r="AC33" s="659"/>
      <c r="AD33" s="660">
        <v>56013</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v>
      </c>
      <c r="BH33" s="606"/>
      <c r="BI33" s="606"/>
      <c r="BJ33" s="606"/>
      <c r="BK33" s="606"/>
      <c r="BL33" s="606"/>
      <c r="BM33" s="652">
        <v>96.3</v>
      </c>
      <c r="BN33" s="606"/>
      <c r="BO33" s="606"/>
      <c r="BP33" s="606"/>
      <c r="BQ33" s="669"/>
      <c r="BR33" s="682">
        <v>99</v>
      </c>
      <c r="BS33" s="606"/>
      <c r="BT33" s="606"/>
      <c r="BU33" s="606"/>
      <c r="BV33" s="606"/>
      <c r="BW33" s="606"/>
      <c r="BX33" s="652">
        <v>96.4</v>
      </c>
      <c r="BY33" s="606"/>
      <c r="BZ33" s="606"/>
      <c r="CA33" s="606"/>
      <c r="CB33" s="669"/>
      <c r="CD33" s="618" t="s">
        <v>307</v>
      </c>
      <c r="CE33" s="619"/>
      <c r="CF33" s="619"/>
      <c r="CG33" s="619"/>
      <c r="CH33" s="619"/>
      <c r="CI33" s="619"/>
      <c r="CJ33" s="619"/>
      <c r="CK33" s="619"/>
      <c r="CL33" s="619"/>
      <c r="CM33" s="619"/>
      <c r="CN33" s="619"/>
      <c r="CO33" s="619"/>
      <c r="CP33" s="619"/>
      <c r="CQ33" s="620"/>
      <c r="CR33" s="621">
        <v>20959606</v>
      </c>
      <c r="CS33" s="634"/>
      <c r="CT33" s="634"/>
      <c r="CU33" s="634"/>
      <c r="CV33" s="634"/>
      <c r="CW33" s="634"/>
      <c r="CX33" s="634"/>
      <c r="CY33" s="635"/>
      <c r="CZ33" s="624">
        <v>40.6</v>
      </c>
      <c r="DA33" s="636"/>
      <c r="DB33" s="636"/>
      <c r="DC33" s="637"/>
      <c r="DD33" s="627">
        <v>14586966</v>
      </c>
      <c r="DE33" s="634"/>
      <c r="DF33" s="634"/>
      <c r="DG33" s="634"/>
      <c r="DH33" s="634"/>
      <c r="DI33" s="634"/>
      <c r="DJ33" s="634"/>
      <c r="DK33" s="635"/>
      <c r="DL33" s="627">
        <v>10688577</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702549</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6825997</v>
      </c>
      <c r="CS34" s="622"/>
      <c r="CT34" s="622"/>
      <c r="CU34" s="622"/>
      <c r="CV34" s="622"/>
      <c r="CW34" s="622"/>
      <c r="CX34" s="622"/>
      <c r="CY34" s="623"/>
      <c r="CZ34" s="624">
        <v>13.2</v>
      </c>
      <c r="DA34" s="636"/>
      <c r="DB34" s="636"/>
      <c r="DC34" s="637"/>
      <c r="DD34" s="627">
        <v>4515709</v>
      </c>
      <c r="DE34" s="622"/>
      <c r="DF34" s="622"/>
      <c r="DG34" s="622"/>
      <c r="DH34" s="622"/>
      <c r="DI34" s="622"/>
      <c r="DJ34" s="622"/>
      <c r="DK34" s="623"/>
      <c r="DL34" s="627">
        <v>4114849</v>
      </c>
      <c r="DM34" s="622"/>
      <c r="DN34" s="622"/>
      <c r="DO34" s="622"/>
      <c r="DP34" s="622"/>
      <c r="DQ34" s="622"/>
      <c r="DR34" s="622"/>
      <c r="DS34" s="622"/>
      <c r="DT34" s="622"/>
      <c r="DU34" s="622"/>
      <c r="DV34" s="623"/>
      <c r="DW34" s="624">
        <v>14.4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2289376</v>
      </c>
      <c r="S35" s="622"/>
      <c r="T35" s="622"/>
      <c r="U35" s="622"/>
      <c r="V35" s="622"/>
      <c r="W35" s="622"/>
      <c r="X35" s="622"/>
      <c r="Y35" s="623"/>
      <c r="Z35" s="659">
        <v>4.3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1073347</v>
      </c>
      <c r="CS35" s="634"/>
      <c r="CT35" s="634"/>
      <c r="CU35" s="634"/>
      <c r="CV35" s="634"/>
      <c r="CW35" s="634"/>
      <c r="CX35" s="634"/>
      <c r="CY35" s="635"/>
      <c r="CZ35" s="624">
        <v>2.1</v>
      </c>
      <c r="DA35" s="636"/>
      <c r="DB35" s="636"/>
      <c r="DC35" s="637"/>
      <c r="DD35" s="627">
        <v>957051</v>
      </c>
      <c r="DE35" s="634"/>
      <c r="DF35" s="634"/>
      <c r="DG35" s="634"/>
      <c r="DH35" s="634"/>
      <c r="DI35" s="634"/>
      <c r="DJ35" s="634"/>
      <c r="DK35" s="635"/>
      <c r="DL35" s="627">
        <v>920082</v>
      </c>
      <c r="DM35" s="634"/>
      <c r="DN35" s="634"/>
      <c r="DO35" s="634"/>
      <c r="DP35" s="634"/>
      <c r="DQ35" s="634"/>
      <c r="DR35" s="634"/>
      <c r="DS35" s="634"/>
      <c r="DT35" s="634"/>
      <c r="DU35" s="634"/>
      <c r="DV35" s="635"/>
      <c r="DW35" s="624">
        <v>3.2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1429644</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6710805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54443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5794722</v>
      </c>
      <c r="CS36" s="622"/>
      <c r="CT36" s="622"/>
      <c r="CU36" s="622"/>
      <c r="CV36" s="622"/>
      <c r="CW36" s="622"/>
      <c r="CX36" s="622"/>
      <c r="CY36" s="623"/>
      <c r="CZ36" s="624">
        <v>11.2</v>
      </c>
      <c r="DA36" s="636"/>
      <c r="DB36" s="636"/>
      <c r="DC36" s="637"/>
      <c r="DD36" s="627">
        <v>3851394</v>
      </c>
      <c r="DE36" s="622"/>
      <c r="DF36" s="622"/>
      <c r="DG36" s="622"/>
      <c r="DH36" s="622"/>
      <c r="DI36" s="622"/>
      <c r="DJ36" s="622"/>
      <c r="DK36" s="623"/>
      <c r="DL36" s="627">
        <v>2734661</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1051281</v>
      </c>
      <c r="S37" s="622"/>
      <c r="T37" s="622"/>
      <c r="U37" s="622"/>
      <c r="V37" s="622"/>
      <c r="W37" s="622"/>
      <c r="X37" s="622"/>
      <c r="Y37" s="623"/>
      <c r="Z37" s="659">
        <v>2</v>
      </c>
      <c r="AA37" s="659"/>
      <c r="AB37" s="659"/>
      <c r="AC37" s="659"/>
      <c r="AD37" s="660">
        <v>35477</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2624351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-92606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873831</v>
      </c>
      <c r="CS37" s="634"/>
      <c r="CT37" s="634"/>
      <c r="CU37" s="634"/>
      <c r="CV37" s="634"/>
      <c r="CW37" s="634"/>
      <c r="CX37" s="634"/>
      <c r="CY37" s="635"/>
      <c r="CZ37" s="624">
        <v>1.7</v>
      </c>
      <c r="DA37" s="636"/>
      <c r="DB37" s="636"/>
      <c r="DC37" s="637"/>
      <c r="DD37" s="627">
        <v>780887</v>
      </c>
      <c r="DE37" s="634"/>
      <c r="DF37" s="634"/>
      <c r="DG37" s="634"/>
      <c r="DH37" s="634"/>
      <c r="DI37" s="634"/>
      <c r="DJ37" s="634"/>
      <c r="DK37" s="635"/>
      <c r="DL37" s="627">
        <v>780887</v>
      </c>
      <c r="DM37" s="634"/>
      <c r="DN37" s="634"/>
      <c r="DO37" s="634"/>
      <c r="DP37" s="634"/>
      <c r="DQ37" s="634"/>
      <c r="DR37" s="634"/>
      <c r="DS37" s="634"/>
      <c r="DT37" s="634"/>
      <c r="DU37" s="634"/>
      <c r="DV37" s="635"/>
      <c r="DW37" s="624">
        <v>2.7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5383346</v>
      </c>
      <c r="S38" s="622"/>
      <c r="T38" s="622"/>
      <c r="U38" s="622"/>
      <c r="V38" s="622"/>
      <c r="W38" s="622"/>
      <c r="X38" s="622"/>
      <c r="Y38" s="623"/>
      <c r="Z38" s="659">
        <v>10.199999999999999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583811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9576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3499607</v>
      </c>
      <c r="CS38" s="622"/>
      <c r="CT38" s="622"/>
      <c r="CU38" s="622"/>
      <c r="CV38" s="622"/>
      <c r="CW38" s="622"/>
      <c r="CX38" s="622"/>
      <c r="CY38" s="623"/>
      <c r="CZ38" s="624">
        <v>6.8</v>
      </c>
      <c r="DA38" s="636"/>
      <c r="DB38" s="636"/>
      <c r="DC38" s="637"/>
      <c r="DD38" s="627">
        <v>2921667</v>
      </c>
      <c r="DE38" s="622"/>
      <c r="DF38" s="622"/>
      <c r="DG38" s="622"/>
      <c r="DH38" s="622"/>
      <c r="DI38" s="622"/>
      <c r="DJ38" s="622"/>
      <c r="DK38" s="623"/>
      <c r="DL38" s="627">
        <v>2733397</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31000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14101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2159030</v>
      </c>
      <c r="CS39" s="634"/>
      <c r="CT39" s="634"/>
      <c r="CU39" s="634"/>
      <c r="CV39" s="634"/>
      <c r="CW39" s="634"/>
      <c r="CX39" s="634"/>
      <c r="CY39" s="635"/>
      <c r="CZ39" s="624">
        <v>4.2</v>
      </c>
      <c r="DA39" s="636"/>
      <c r="DB39" s="636"/>
      <c r="DC39" s="637"/>
      <c r="DD39" s="627">
        <v>914732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146246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14175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1606903</v>
      </c>
      <c r="CS40" s="622"/>
      <c r="CT40" s="622"/>
      <c r="CU40" s="622"/>
      <c r="CV40" s="622"/>
      <c r="CW40" s="622"/>
      <c r="CX40" s="622"/>
      <c r="CY40" s="623"/>
      <c r="CZ40" s="624">
        <v>3.1</v>
      </c>
      <c r="DA40" s="636"/>
      <c r="DB40" s="636"/>
      <c r="DC40" s="637"/>
      <c r="DD40" s="627">
        <v>1426413</v>
      </c>
      <c r="DE40" s="622"/>
      <c r="DF40" s="622"/>
      <c r="DG40" s="622"/>
      <c r="DH40" s="622"/>
      <c r="DI40" s="622"/>
      <c r="DJ40" s="622"/>
      <c r="DK40" s="623"/>
      <c r="DL40" s="627">
        <v>185588</v>
      </c>
      <c r="DM40" s="622"/>
      <c r="DN40" s="622"/>
      <c r="DO40" s="622"/>
      <c r="DP40" s="622"/>
      <c r="DQ40" s="622"/>
      <c r="DR40" s="622"/>
      <c r="DS40" s="622"/>
      <c r="DT40" s="622"/>
      <c r="DU40" s="622"/>
      <c r="DV40" s="623"/>
      <c r="DW40" s="624">
        <v>0.7</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52935164</v>
      </c>
      <c r="S41" s="646"/>
      <c r="T41" s="646"/>
      <c r="U41" s="646"/>
      <c r="V41" s="646"/>
      <c r="W41" s="646"/>
      <c r="X41" s="646"/>
      <c r="Y41" s="649"/>
      <c r="Z41" s="650">
        <v>100</v>
      </c>
      <c r="AA41" s="650"/>
      <c r="AB41" s="650"/>
      <c r="AC41" s="650"/>
      <c r="AD41" s="651">
        <v>28389393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696316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2761152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7478749</v>
      </c>
      <c r="CS42" s="634"/>
      <c r="CT42" s="634"/>
      <c r="CU42" s="634"/>
      <c r="CV42" s="634"/>
      <c r="CW42" s="634"/>
      <c r="CX42" s="634"/>
      <c r="CY42" s="635"/>
      <c r="CZ42" s="624">
        <v>14.5</v>
      </c>
      <c r="DA42" s="636"/>
      <c r="DB42" s="636"/>
      <c r="DC42" s="637"/>
      <c r="DD42" s="627">
        <v>948242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185373</v>
      </c>
      <c r="CS43" s="634"/>
      <c r="CT43" s="634"/>
      <c r="CU43" s="634"/>
      <c r="CV43" s="634"/>
      <c r="CW43" s="634"/>
      <c r="CX43" s="634"/>
      <c r="CY43" s="635"/>
      <c r="CZ43" s="624">
        <v>0.4</v>
      </c>
      <c r="DA43" s="636"/>
      <c r="DB43" s="636"/>
      <c r="DC43" s="637"/>
      <c r="DD43" s="627">
        <v>185373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6921574</v>
      </c>
      <c r="CS44" s="622"/>
      <c r="CT44" s="622"/>
      <c r="CU44" s="622"/>
      <c r="CV44" s="622"/>
      <c r="CW44" s="622"/>
      <c r="CX44" s="622"/>
      <c r="CY44" s="623"/>
      <c r="CZ44" s="624">
        <v>13.4</v>
      </c>
      <c r="DA44" s="625"/>
      <c r="DB44" s="625"/>
      <c r="DC44" s="626"/>
      <c r="DD44" s="627">
        <v>816084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2034084</v>
      </c>
      <c r="CS45" s="634"/>
      <c r="CT45" s="634"/>
      <c r="CU45" s="634"/>
      <c r="CV45" s="634"/>
      <c r="CW45" s="634"/>
      <c r="CX45" s="634"/>
      <c r="CY45" s="635"/>
      <c r="CZ45" s="624">
        <v>3.9</v>
      </c>
      <c r="DA45" s="636"/>
      <c r="DB45" s="636"/>
      <c r="DC45" s="637"/>
      <c r="DD45" s="627">
        <v>208721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4774814</v>
      </c>
      <c r="CS46" s="622"/>
      <c r="CT46" s="622"/>
      <c r="CU46" s="622"/>
      <c r="CV46" s="622"/>
      <c r="CW46" s="622"/>
      <c r="CX46" s="622"/>
      <c r="CY46" s="623"/>
      <c r="CZ46" s="624">
        <v>9.1999999999999993</v>
      </c>
      <c r="DA46" s="625"/>
      <c r="DB46" s="625"/>
      <c r="DC46" s="626"/>
      <c r="DD46" s="627">
        <v>582799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557175</v>
      </c>
      <c r="CS47" s="634"/>
      <c r="CT47" s="634"/>
      <c r="CU47" s="634"/>
      <c r="CV47" s="634"/>
      <c r="CW47" s="634"/>
      <c r="CX47" s="634"/>
      <c r="CY47" s="635"/>
      <c r="CZ47" s="624">
        <v>1.1000000000000001</v>
      </c>
      <c r="DA47" s="636"/>
      <c r="DB47" s="636"/>
      <c r="DC47" s="637"/>
      <c r="DD47" s="627">
        <v>132158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51663752</v>
      </c>
      <c r="CS49" s="606"/>
      <c r="CT49" s="606"/>
      <c r="CU49" s="606"/>
      <c r="CV49" s="606"/>
      <c r="CW49" s="606"/>
      <c r="CX49" s="606"/>
      <c r="CY49" s="607"/>
      <c r="CZ49" s="608">
        <v>100</v>
      </c>
      <c r="DA49" s="609"/>
      <c r="DB49" s="609"/>
      <c r="DC49" s="610"/>
      <c r="DD49" s="611">
        <v>32234789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d2qb0duY1VxhO3RxPVHNqO90xlSYvbfjxGnHJEDJ2vRaDSA12UAX2HUVerkKqtfaa2K1vO3yhjfKVGQEZrmjg==" saltValue="J6PFm12rjVwOK71S7VXq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52734</v>
      </c>
      <c r="R7" s="1103"/>
      <c r="S7" s="1103"/>
      <c r="T7" s="1103"/>
      <c r="U7" s="1103"/>
      <c r="V7" s="1103">
        <v>51486</v>
      </c>
      <c r="W7" s="1103"/>
      <c r="X7" s="1103"/>
      <c r="Y7" s="1103"/>
      <c r="Z7" s="1103"/>
      <c r="AA7" s="1103">
        <v>1248</v>
      </c>
      <c r="AB7" s="1103"/>
      <c r="AC7" s="1103"/>
      <c r="AD7" s="1103"/>
      <c r="AE7" s="1104"/>
      <c r="AF7" s="1105">
        <v>965</v>
      </c>
      <c r="AG7" s="1106"/>
      <c r="AH7" s="1106"/>
      <c r="AI7" s="1106"/>
      <c r="AJ7" s="1107"/>
      <c r="AK7" s="1108">
        <v>2313</v>
      </c>
      <c r="AL7" s="1109"/>
      <c r="AM7" s="1109"/>
      <c r="AN7" s="1109"/>
      <c r="AO7" s="1109"/>
      <c r="AP7" s="1109">
        <v>63914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1</v>
      </c>
      <c r="CI7" s="1097"/>
      <c r="CJ7" s="1097"/>
      <c r="CK7" s="1097"/>
      <c r="CL7" s="1098"/>
      <c r="CM7" s="1096">
        <v>-2</v>
      </c>
      <c r="CN7" s="1097"/>
      <c r="CO7" s="1097"/>
      <c r="CP7" s="1097"/>
      <c r="CQ7" s="1098"/>
      <c r="CR7" s="1096">
        <v>50</v>
      </c>
      <c r="CS7" s="1097"/>
      <c r="CT7" s="1097"/>
      <c r="CU7" s="1097"/>
      <c r="CV7" s="1098"/>
      <c r="CW7" s="1096">
        <v>1</v>
      </c>
      <c r="CX7" s="1097"/>
      <c r="CY7" s="1097"/>
      <c r="CZ7" s="1097"/>
      <c r="DA7" s="1098"/>
      <c r="DB7" s="1096">
        <v>27</v>
      </c>
      <c r="DC7" s="1097"/>
      <c r="DD7" s="1097"/>
      <c r="DE7" s="1097"/>
      <c r="DF7" s="1098"/>
      <c r="DG7" s="1096" t="s">
        <v>573</v>
      </c>
      <c r="DH7" s="1097"/>
      <c r="DI7" s="1097"/>
      <c r="DJ7" s="1097"/>
      <c r="DK7" s="1098"/>
      <c r="DL7" s="1096" t="s">
        <v>573</v>
      </c>
      <c r="DM7" s="1097"/>
      <c r="DN7" s="1097"/>
      <c r="DO7" s="1097"/>
      <c r="DP7" s="1098"/>
      <c r="DQ7" s="1096">
        <v>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151</v>
      </c>
      <c r="R8" s="1039"/>
      <c r="S8" s="1039"/>
      <c r="T8" s="1039"/>
      <c r="U8" s="1039"/>
      <c r="V8" s="1039">
        <v>143</v>
      </c>
      <c r="W8" s="1039"/>
      <c r="X8" s="1039"/>
      <c r="Y8" s="1039"/>
      <c r="Z8" s="1039"/>
      <c r="AA8" s="1039">
        <v>8</v>
      </c>
      <c r="AB8" s="1039"/>
      <c r="AC8" s="1039"/>
      <c r="AD8" s="1039"/>
      <c r="AE8" s="1040"/>
      <c r="AF8" s="1035">
        <v>8</v>
      </c>
      <c r="AG8" s="1036"/>
      <c r="AH8" s="1036"/>
      <c r="AI8" s="1036"/>
      <c r="AJ8" s="1037"/>
      <c r="AK8" s="1080">
        <v>67</v>
      </c>
      <c r="AL8" s="1081"/>
      <c r="AM8" s="1081"/>
      <c r="AN8" s="1081"/>
      <c r="AO8" s="1081"/>
      <c r="AP8" s="1081">
        <v>361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t="s">
        <v>552</v>
      </c>
      <c r="CI8" s="990"/>
      <c r="CJ8" s="990"/>
      <c r="CK8" s="990"/>
      <c r="CL8" s="991"/>
      <c r="CM8" s="989">
        <v>10</v>
      </c>
      <c r="CN8" s="990"/>
      <c r="CO8" s="990"/>
      <c r="CP8" s="990"/>
      <c r="CQ8" s="991"/>
      <c r="CR8" s="989">
        <v>85</v>
      </c>
      <c r="CS8" s="990"/>
      <c r="CT8" s="990"/>
      <c r="CU8" s="990"/>
      <c r="CV8" s="991"/>
      <c r="CW8" s="989" t="s">
        <v>552</v>
      </c>
      <c r="CX8" s="990"/>
      <c r="CY8" s="990"/>
      <c r="CZ8" s="990"/>
      <c r="DA8" s="991"/>
      <c r="DB8" s="989" t="s">
        <v>552</v>
      </c>
      <c r="DC8" s="990"/>
      <c r="DD8" s="990"/>
      <c r="DE8" s="990"/>
      <c r="DF8" s="991"/>
      <c r="DG8" s="989" t="s">
        <v>573</v>
      </c>
      <c r="DH8" s="990"/>
      <c r="DI8" s="990"/>
      <c r="DJ8" s="990"/>
      <c r="DK8" s="991"/>
      <c r="DL8" s="989" t="s">
        <v>573</v>
      </c>
      <c r="DM8" s="990"/>
      <c r="DN8" s="990"/>
      <c r="DO8" s="990"/>
      <c r="DP8" s="991"/>
      <c r="DQ8" s="989" t="s">
        <v>573</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222</v>
      </c>
      <c r="R9" s="1039"/>
      <c r="S9" s="1039"/>
      <c r="T9" s="1039"/>
      <c r="U9" s="1039"/>
      <c r="V9" s="1039">
        <v>210</v>
      </c>
      <c r="W9" s="1039"/>
      <c r="X9" s="1039"/>
      <c r="Y9" s="1039"/>
      <c r="Z9" s="1039"/>
      <c r="AA9" s="1039">
        <v>12</v>
      </c>
      <c r="AB9" s="1039"/>
      <c r="AC9" s="1039"/>
      <c r="AD9" s="1039"/>
      <c r="AE9" s="1040"/>
      <c r="AF9" s="1035">
        <v>12</v>
      </c>
      <c r="AG9" s="1036"/>
      <c r="AH9" s="1036"/>
      <c r="AI9" s="1036"/>
      <c r="AJ9" s="1037"/>
      <c r="AK9" s="1080">
        <v>116</v>
      </c>
      <c r="AL9" s="1081"/>
      <c r="AM9" s="1081"/>
      <c r="AN9" s="1081"/>
      <c r="AO9" s="1081"/>
      <c r="AP9" s="1081">
        <v>39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0</v>
      </c>
      <c r="CI9" s="990"/>
      <c r="CJ9" s="990"/>
      <c r="CK9" s="990"/>
      <c r="CL9" s="991"/>
      <c r="CM9" s="989">
        <v>57</v>
      </c>
      <c r="CN9" s="990"/>
      <c r="CO9" s="990"/>
      <c r="CP9" s="990"/>
      <c r="CQ9" s="991"/>
      <c r="CR9" s="989">
        <v>10</v>
      </c>
      <c r="CS9" s="990"/>
      <c r="CT9" s="990"/>
      <c r="CU9" s="990"/>
      <c r="CV9" s="991"/>
      <c r="CW9" s="989">
        <v>0</v>
      </c>
      <c r="CX9" s="990"/>
      <c r="CY9" s="990"/>
      <c r="CZ9" s="990"/>
      <c r="DA9" s="991"/>
      <c r="DB9" s="989" t="s">
        <v>552</v>
      </c>
      <c r="DC9" s="990"/>
      <c r="DD9" s="990"/>
      <c r="DE9" s="990"/>
      <c r="DF9" s="991"/>
      <c r="DG9" s="989" t="s">
        <v>573</v>
      </c>
      <c r="DH9" s="990"/>
      <c r="DI9" s="990"/>
      <c r="DJ9" s="990"/>
      <c r="DK9" s="991"/>
      <c r="DL9" s="989" t="s">
        <v>573</v>
      </c>
      <c r="DM9" s="990"/>
      <c r="DN9" s="990"/>
      <c r="DO9" s="990"/>
      <c r="DP9" s="991"/>
      <c r="DQ9" s="989" t="s">
        <v>573</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69</v>
      </c>
      <c r="R10" s="1039"/>
      <c r="S10" s="1039"/>
      <c r="T10" s="1039"/>
      <c r="U10" s="1039"/>
      <c r="V10" s="1039">
        <v>66</v>
      </c>
      <c r="W10" s="1039"/>
      <c r="X10" s="1039"/>
      <c r="Y10" s="1039"/>
      <c r="Z10" s="1039"/>
      <c r="AA10" s="1039">
        <v>3</v>
      </c>
      <c r="AB10" s="1039"/>
      <c r="AC10" s="1039"/>
      <c r="AD10" s="1039"/>
      <c r="AE10" s="1040"/>
      <c r="AF10" s="1035">
        <v>3</v>
      </c>
      <c r="AG10" s="1036"/>
      <c r="AH10" s="1036"/>
      <c r="AI10" s="1036"/>
      <c r="AJ10" s="1037"/>
      <c r="AK10" s="1080" t="s">
        <v>552</v>
      </c>
      <c r="AL10" s="1081"/>
      <c r="AM10" s="1081"/>
      <c r="AN10" s="1081"/>
      <c r="AO10" s="1081"/>
      <c r="AP10" s="1081" t="s">
        <v>552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-32</v>
      </c>
      <c r="CI10" s="990"/>
      <c r="CJ10" s="990"/>
      <c r="CK10" s="990"/>
      <c r="CL10" s="991"/>
      <c r="CM10" s="989">
        <v>15</v>
      </c>
      <c r="CN10" s="990"/>
      <c r="CO10" s="990"/>
      <c r="CP10" s="990"/>
      <c r="CQ10" s="991"/>
      <c r="CR10" s="989">
        <v>120</v>
      </c>
      <c r="CS10" s="990"/>
      <c r="CT10" s="990"/>
      <c r="CU10" s="990"/>
      <c r="CV10" s="991"/>
      <c r="CW10" s="989">
        <v>35</v>
      </c>
      <c r="CX10" s="990"/>
      <c r="CY10" s="990"/>
      <c r="CZ10" s="990"/>
      <c r="DA10" s="991"/>
      <c r="DB10" s="989" t="s">
        <v>552</v>
      </c>
      <c r="DC10" s="990"/>
      <c r="DD10" s="990"/>
      <c r="DE10" s="990"/>
      <c r="DF10" s="991"/>
      <c r="DG10" s="989" t="s">
        <v>573</v>
      </c>
      <c r="DH10" s="990"/>
      <c r="DI10" s="990"/>
      <c r="DJ10" s="990"/>
      <c r="DK10" s="991"/>
      <c r="DL10" s="989" t="s">
        <v>573</v>
      </c>
      <c r="DM10" s="990"/>
      <c r="DN10" s="990"/>
      <c r="DO10" s="990"/>
      <c r="DP10" s="991"/>
      <c r="DQ10" s="989" t="s">
        <v>573</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-1</v>
      </c>
      <c r="CI11" s="990"/>
      <c r="CJ11" s="990"/>
      <c r="CK11" s="990"/>
      <c r="CL11" s="991"/>
      <c r="CM11" s="989">
        <v>38</v>
      </c>
      <c r="CN11" s="990"/>
      <c r="CO11" s="990"/>
      <c r="CP11" s="990"/>
      <c r="CQ11" s="991"/>
      <c r="CR11" s="989">
        <v>17</v>
      </c>
      <c r="CS11" s="990"/>
      <c r="CT11" s="990"/>
      <c r="CU11" s="990"/>
      <c r="CV11" s="991"/>
      <c r="CW11" s="989" t="s">
        <v>552</v>
      </c>
      <c r="CX11" s="990"/>
      <c r="CY11" s="990"/>
      <c r="CZ11" s="990"/>
      <c r="DA11" s="991"/>
      <c r="DB11" s="989" t="s">
        <v>552</v>
      </c>
      <c r="DC11" s="990"/>
      <c r="DD11" s="990"/>
      <c r="DE11" s="990"/>
      <c r="DF11" s="991"/>
      <c r="DG11" s="989" t="s">
        <v>573</v>
      </c>
      <c r="DH11" s="990"/>
      <c r="DI11" s="990"/>
      <c r="DJ11" s="990"/>
      <c r="DK11" s="991"/>
      <c r="DL11" s="989" t="s">
        <v>573</v>
      </c>
      <c r="DM11" s="990"/>
      <c r="DN11" s="990"/>
      <c r="DO11" s="990"/>
      <c r="DP11" s="991"/>
      <c r="DQ11" s="989" t="s">
        <v>573</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-14</v>
      </c>
      <c r="CI12" s="990"/>
      <c r="CJ12" s="990"/>
      <c r="CK12" s="990"/>
      <c r="CL12" s="991"/>
      <c r="CM12" s="989">
        <v>-31</v>
      </c>
      <c r="CN12" s="990"/>
      <c r="CO12" s="990"/>
      <c r="CP12" s="990"/>
      <c r="CQ12" s="991"/>
      <c r="CR12" s="989">
        <v>90</v>
      </c>
      <c r="CS12" s="990"/>
      <c r="CT12" s="990"/>
      <c r="CU12" s="990"/>
      <c r="CV12" s="991"/>
      <c r="CW12" s="989">
        <v>2</v>
      </c>
      <c r="CX12" s="990"/>
      <c r="CY12" s="990"/>
      <c r="CZ12" s="990"/>
      <c r="DA12" s="991"/>
      <c r="DB12" s="989" t="s">
        <v>552</v>
      </c>
      <c r="DC12" s="990"/>
      <c r="DD12" s="990"/>
      <c r="DE12" s="990"/>
      <c r="DF12" s="991"/>
      <c r="DG12" s="989" t="s">
        <v>573</v>
      </c>
      <c r="DH12" s="990"/>
      <c r="DI12" s="990"/>
      <c r="DJ12" s="990"/>
      <c r="DK12" s="991"/>
      <c r="DL12" s="989" t="s">
        <v>573</v>
      </c>
      <c r="DM12" s="990"/>
      <c r="DN12" s="990"/>
      <c r="DO12" s="990"/>
      <c r="DP12" s="991"/>
      <c r="DQ12" s="989" t="s">
        <v>573</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566</v>
      </c>
      <c r="BT13" s="993"/>
      <c r="BU13" s="993"/>
      <c r="BV13" s="993"/>
      <c r="BW13" s="993"/>
      <c r="BX13" s="993"/>
      <c r="BY13" s="993"/>
      <c r="BZ13" s="993"/>
      <c r="CA13" s="993"/>
      <c r="CB13" s="993"/>
      <c r="CC13" s="993"/>
      <c r="CD13" s="993"/>
      <c r="CE13" s="993"/>
      <c r="CF13" s="993"/>
      <c r="CG13" s="1014"/>
      <c r="CH13" s="989">
        <v>4</v>
      </c>
      <c r="CI13" s="990"/>
      <c r="CJ13" s="990"/>
      <c r="CK13" s="990"/>
      <c r="CL13" s="991"/>
      <c r="CM13" s="989">
        <v>-3</v>
      </c>
      <c r="CN13" s="990"/>
      <c r="CO13" s="990"/>
      <c r="CP13" s="990"/>
      <c r="CQ13" s="991"/>
      <c r="CR13" s="989">
        <v>44</v>
      </c>
      <c r="CS13" s="990"/>
      <c r="CT13" s="990"/>
      <c r="CU13" s="990"/>
      <c r="CV13" s="991"/>
      <c r="CW13" s="989">
        <v>17</v>
      </c>
      <c r="CX13" s="990"/>
      <c r="CY13" s="990"/>
      <c r="CZ13" s="990"/>
      <c r="DA13" s="991"/>
      <c r="DB13" s="989" t="s">
        <v>552</v>
      </c>
      <c r="DC13" s="990"/>
      <c r="DD13" s="990"/>
      <c r="DE13" s="990"/>
      <c r="DF13" s="991"/>
      <c r="DG13" s="989" t="s">
        <v>573</v>
      </c>
      <c r="DH13" s="990"/>
      <c r="DI13" s="990"/>
      <c r="DJ13" s="990"/>
      <c r="DK13" s="991"/>
      <c r="DL13" s="989" t="s">
        <v>573</v>
      </c>
      <c r="DM13" s="990"/>
      <c r="DN13" s="990"/>
      <c r="DO13" s="990"/>
      <c r="DP13" s="991"/>
      <c r="DQ13" s="989" t="s">
        <v>573</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567</v>
      </c>
      <c r="BT14" s="993"/>
      <c r="BU14" s="993"/>
      <c r="BV14" s="993"/>
      <c r="BW14" s="993"/>
      <c r="BX14" s="993"/>
      <c r="BY14" s="993"/>
      <c r="BZ14" s="993"/>
      <c r="CA14" s="993"/>
      <c r="CB14" s="993"/>
      <c r="CC14" s="993"/>
      <c r="CD14" s="993"/>
      <c r="CE14" s="993"/>
      <c r="CF14" s="993"/>
      <c r="CG14" s="1014"/>
      <c r="CH14" s="989">
        <v>-107</v>
      </c>
      <c r="CI14" s="990"/>
      <c r="CJ14" s="990"/>
      <c r="CK14" s="990"/>
      <c r="CL14" s="991"/>
      <c r="CM14" s="989">
        <v>21</v>
      </c>
      <c r="CN14" s="990"/>
      <c r="CO14" s="990"/>
      <c r="CP14" s="990"/>
      <c r="CQ14" s="991"/>
      <c r="CR14" s="989">
        <v>39</v>
      </c>
      <c r="CS14" s="990"/>
      <c r="CT14" s="990"/>
      <c r="CU14" s="990"/>
      <c r="CV14" s="991"/>
      <c r="CW14" s="989" t="s">
        <v>552</v>
      </c>
      <c r="CX14" s="990"/>
      <c r="CY14" s="990"/>
      <c r="CZ14" s="990"/>
      <c r="DA14" s="991"/>
      <c r="DB14" s="989" t="s">
        <v>552</v>
      </c>
      <c r="DC14" s="990"/>
      <c r="DD14" s="990"/>
      <c r="DE14" s="990"/>
      <c r="DF14" s="991"/>
      <c r="DG14" s="989" t="s">
        <v>573</v>
      </c>
      <c r="DH14" s="990"/>
      <c r="DI14" s="990"/>
      <c r="DJ14" s="990"/>
      <c r="DK14" s="991"/>
      <c r="DL14" s="989" t="s">
        <v>573</v>
      </c>
      <c r="DM14" s="990"/>
      <c r="DN14" s="990"/>
      <c r="DO14" s="990"/>
      <c r="DP14" s="991"/>
      <c r="DQ14" s="989" t="s">
        <v>573</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53176</v>
      </c>
      <c r="R23" s="1061"/>
      <c r="S23" s="1061"/>
      <c r="T23" s="1061"/>
      <c r="U23" s="1061"/>
      <c r="V23" s="1061">
        <v>51905</v>
      </c>
      <c r="W23" s="1061"/>
      <c r="X23" s="1061"/>
      <c r="Y23" s="1061"/>
      <c r="Z23" s="1061"/>
      <c r="AA23" s="1061">
        <v>1271</v>
      </c>
      <c r="AB23" s="1061"/>
      <c r="AC23" s="1061"/>
      <c r="AD23" s="1061"/>
      <c r="AE23" s="1068"/>
      <c r="AF23" s="1069">
        <v>988</v>
      </c>
      <c r="AG23" s="1061"/>
      <c r="AH23" s="1061"/>
      <c r="AI23" s="1061"/>
      <c r="AJ23" s="1070"/>
      <c r="AK23" s="1071"/>
      <c r="AL23" s="1072"/>
      <c r="AM23" s="1072"/>
      <c r="AN23" s="1072"/>
      <c r="AO23" s="1072"/>
      <c r="AP23" s="1061">
        <v>64314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8452</v>
      </c>
      <c r="R28" s="1051"/>
      <c r="S28" s="1051"/>
      <c r="T28" s="1051"/>
      <c r="U28" s="1051"/>
      <c r="V28" s="1051">
        <v>8398</v>
      </c>
      <c r="W28" s="1051"/>
      <c r="X28" s="1051"/>
      <c r="Y28" s="1051"/>
      <c r="Z28" s="1051"/>
      <c r="AA28" s="1051">
        <v>54</v>
      </c>
      <c r="AB28" s="1051"/>
      <c r="AC28" s="1051"/>
      <c r="AD28" s="1051"/>
      <c r="AE28" s="1052"/>
      <c r="AF28" s="1053">
        <v>54</v>
      </c>
      <c r="AG28" s="1051"/>
      <c r="AH28" s="1051"/>
      <c r="AI28" s="1051"/>
      <c r="AJ28" s="1054"/>
      <c r="AK28" s="1042">
        <v>647</v>
      </c>
      <c r="AL28" s="1043"/>
      <c r="AM28" s="1043"/>
      <c r="AN28" s="1043"/>
      <c r="AO28" s="1043"/>
      <c r="AP28" s="1043" t="s">
        <v>552</v>
      </c>
      <c r="AQ28" s="1043"/>
      <c r="AR28" s="1043"/>
      <c r="AS28" s="1043"/>
      <c r="AT28" s="1043"/>
      <c r="AU28" s="1043" t="s">
        <v>552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1030</v>
      </c>
      <c r="R29" s="1039"/>
      <c r="S29" s="1039"/>
      <c r="T29" s="1039"/>
      <c r="U29" s="1039"/>
      <c r="V29" s="1039">
        <v>1029</v>
      </c>
      <c r="W29" s="1039"/>
      <c r="X29" s="1039"/>
      <c r="Y29" s="1039"/>
      <c r="Z29" s="1039"/>
      <c r="AA29" s="1039">
        <v>1</v>
      </c>
      <c r="AB29" s="1039"/>
      <c r="AC29" s="1039"/>
      <c r="AD29" s="1039"/>
      <c r="AE29" s="1040"/>
      <c r="AF29" s="1035">
        <v>1</v>
      </c>
      <c r="AG29" s="1036"/>
      <c r="AH29" s="1036"/>
      <c r="AI29" s="1036"/>
      <c r="AJ29" s="1037"/>
      <c r="AK29" s="980">
        <v>301</v>
      </c>
      <c r="AL29" s="971"/>
      <c r="AM29" s="971"/>
      <c r="AN29" s="971"/>
      <c r="AO29" s="971"/>
      <c r="AP29" s="971" t="s">
        <v>552</v>
      </c>
      <c r="AQ29" s="971"/>
      <c r="AR29" s="971"/>
      <c r="AS29" s="971"/>
      <c r="AT29" s="971"/>
      <c r="AU29" s="971" t="s">
        <v>552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t="s">
        <v>575</v>
      </c>
      <c r="R30" s="1039"/>
      <c r="S30" s="1039"/>
      <c r="T30" s="1039"/>
      <c r="U30" s="1039"/>
      <c r="V30" s="1039" t="s">
        <v>575</v>
      </c>
      <c r="W30" s="1039"/>
      <c r="X30" s="1039"/>
      <c r="Y30" s="1039"/>
      <c r="Z30" s="1039"/>
      <c r="AA30" s="1039" t="s">
        <v>575</v>
      </c>
      <c r="AB30" s="1039"/>
      <c r="AC30" s="1039"/>
      <c r="AD30" s="1039"/>
      <c r="AE30" s="1040"/>
      <c r="AF30" s="1035" t="s">
        <v>575</v>
      </c>
      <c r="AG30" s="1036"/>
      <c r="AH30" s="1036"/>
      <c r="AI30" s="1036"/>
      <c r="AJ30" s="1037"/>
      <c r="AK30" s="980">
        <v>14</v>
      </c>
      <c r="AL30" s="971"/>
      <c r="AM30" s="971"/>
      <c r="AN30" s="971"/>
      <c r="AO30" s="971"/>
      <c r="AP30" s="971">
        <v>82</v>
      </c>
      <c r="AQ30" s="971"/>
      <c r="AR30" s="971"/>
      <c r="AS30" s="971"/>
      <c r="AT30" s="971"/>
      <c r="AU30" s="971">
        <v>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2464</v>
      </c>
      <c r="R31" s="1039"/>
      <c r="S31" s="1039"/>
      <c r="T31" s="1039"/>
      <c r="U31" s="1039"/>
      <c r="V31" s="1039">
        <v>2175</v>
      </c>
      <c r="W31" s="1039"/>
      <c r="X31" s="1039"/>
      <c r="Y31" s="1039"/>
      <c r="Z31" s="1039"/>
      <c r="AA31" s="1039">
        <v>289</v>
      </c>
      <c r="AB31" s="1039"/>
      <c r="AC31" s="1039"/>
      <c r="AD31" s="1039"/>
      <c r="AE31" s="1040"/>
      <c r="AF31" s="1035">
        <v>2435</v>
      </c>
      <c r="AG31" s="1036"/>
      <c r="AH31" s="1036"/>
      <c r="AI31" s="1036"/>
      <c r="AJ31" s="1037"/>
      <c r="AK31" s="980">
        <v>584</v>
      </c>
      <c r="AL31" s="971"/>
      <c r="AM31" s="971"/>
      <c r="AN31" s="971"/>
      <c r="AO31" s="971"/>
      <c r="AP31" s="971">
        <v>16982</v>
      </c>
      <c r="AQ31" s="971"/>
      <c r="AR31" s="971"/>
      <c r="AS31" s="971"/>
      <c r="AT31" s="971"/>
      <c r="AU31" s="971">
        <v>5315</v>
      </c>
      <c r="AV31" s="971"/>
      <c r="AW31" s="971"/>
      <c r="AX31" s="971"/>
      <c r="AY31" s="971"/>
      <c r="AZ31" s="1041"/>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1281</v>
      </c>
      <c r="R32" s="1039"/>
      <c r="S32" s="1039"/>
      <c r="T32" s="1039"/>
      <c r="U32" s="1039"/>
      <c r="V32" s="1039">
        <v>1201</v>
      </c>
      <c r="W32" s="1039"/>
      <c r="X32" s="1039"/>
      <c r="Y32" s="1039"/>
      <c r="Z32" s="1039"/>
      <c r="AA32" s="1039">
        <v>80</v>
      </c>
      <c r="AB32" s="1039"/>
      <c r="AC32" s="1039"/>
      <c r="AD32" s="1039"/>
      <c r="AE32" s="1040"/>
      <c r="AF32" s="1035">
        <v>64</v>
      </c>
      <c r="AG32" s="1036"/>
      <c r="AH32" s="1036"/>
      <c r="AI32" s="1036"/>
      <c r="AJ32" s="1037"/>
      <c r="AK32" s="980">
        <v>3036</v>
      </c>
      <c r="AL32" s="971"/>
      <c r="AM32" s="971"/>
      <c r="AN32" s="971"/>
      <c r="AO32" s="971"/>
      <c r="AP32" s="971">
        <v>1529</v>
      </c>
      <c r="AQ32" s="971"/>
      <c r="AR32" s="971"/>
      <c r="AS32" s="971"/>
      <c r="AT32" s="971"/>
      <c r="AU32" s="971">
        <v>2</v>
      </c>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3102</v>
      </c>
      <c r="R33" s="1039"/>
      <c r="S33" s="1039"/>
      <c r="T33" s="1039"/>
      <c r="U33" s="1039"/>
      <c r="V33" s="1039">
        <v>3094</v>
      </c>
      <c r="W33" s="1039"/>
      <c r="X33" s="1039"/>
      <c r="Y33" s="1039"/>
      <c r="Z33" s="1039"/>
      <c r="AA33" s="1039">
        <v>8</v>
      </c>
      <c r="AB33" s="1039"/>
      <c r="AC33" s="1039"/>
      <c r="AD33" s="1039"/>
      <c r="AE33" s="1040"/>
      <c r="AF33" s="1035">
        <v>1636</v>
      </c>
      <c r="AG33" s="1036"/>
      <c r="AH33" s="1036"/>
      <c r="AI33" s="1036"/>
      <c r="AJ33" s="1037"/>
      <c r="AK33" s="980">
        <v>2624</v>
      </c>
      <c r="AL33" s="971"/>
      <c r="AM33" s="971"/>
      <c r="AN33" s="971"/>
      <c r="AO33" s="971"/>
      <c r="AP33" s="971">
        <v>24885</v>
      </c>
      <c r="AQ33" s="971"/>
      <c r="AR33" s="971"/>
      <c r="AS33" s="971"/>
      <c r="AT33" s="971"/>
      <c r="AU33" s="971">
        <v>23168</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60</v>
      </c>
      <c r="R34" s="1039"/>
      <c r="S34" s="1039"/>
      <c r="T34" s="1039"/>
      <c r="U34" s="1039"/>
      <c r="V34" s="1039">
        <v>61</v>
      </c>
      <c r="W34" s="1039"/>
      <c r="X34" s="1039"/>
      <c r="Y34" s="1039"/>
      <c r="Z34" s="1039"/>
      <c r="AA34" s="1039">
        <v>-2</v>
      </c>
      <c r="AB34" s="1039"/>
      <c r="AC34" s="1039"/>
      <c r="AD34" s="1039"/>
      <c r="AE34" s="1040"/>
      <c r="AF34" s="1035">
        <v>2</v>
      </c>
      <c r="AG34" s="1036"/>
      <c r="AH34" s="1036"/>
      <c r="AI34" s="1036"/>
      <c r="AJ34" s="1037"/>
      <c r="AK34" s="980">
        <v>31</v>
      </c>
      <c r="AL34" s="971"/>
      <c r="AM34" s="971"/>
      <c r="AN34" s="971"/>
      <c r="AO34" s="971"/>
      <c r="AP34" s="971">
        <v>12</v>
      </c>
      <c r="AQ34" s="971"/>
      <c r="AR34" s="971"/>
      <c r="AS34" s="971"/>
      <c r="AT34" s="971"/>
      <c r="AU34" s="971">
        <v>8</v>
      </c>
      <c r="AV34" s="971"/>
      <c r="AW34" s="971"/>
      <c r="AX34" s="971"/>
      <c r="AY34" s="971"/>
      <c r="AZ34" s="1041"/>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4302</v>
      </c>
      <c r="AG63" s="959"/>
      <c r="AH63" s="959"/>
      <c r="AI63" s="959"/>
      <c r="AJ63" s="1022"/>
      <c r="AK63" s="1023"/>
      <c r="AL63" s="963"/>
      <c r="AM63" s="963"/>
      <c r="AN63" s="963"/>
      <c r="AO63" s="963"/>
      <c r="AP63" s="959">
        <v>43490</v>
      </c>
      <c r="AQ63" s="959"/>
      <c r="AR63" s="959"/>
      <c r="AS63" s="959"/>
      <c r="AT63" s="959"/>
      <c r="AU63" s="959">
        <v>28541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1427</v>
      </c>
      <c r="R68" s="982"/>
      <c r="S68" s="982"/>
      <c r="T68" s="982"/>
      <c r="U68" s="982"/>
      <c r="V68" s="982">
        <v>1337</v>
      </c>
      <c r="W68" s="982"/>
      <c r="X68" s="982"/>
      <c r="Y68" s="982"/>
      <c r="Z68" s="982"/>
      <c r="AA68" s="982">
        <v>90</v>
      </c>
      <c r="AB68" s="982"/>
      <c r="AC68" s="982"/>
      <c r="AD68" s="982"/>
      <c r="AE68" s="982"/>
      <c r="AF68" s="982">
        <v>86</v>
      </c>
      <c r="AG68" s="982"/>
      <c r="AH68" s="982"/>
      <c r="AI68" s="982"/>
      <c r="AJ68" s="982"/>
      <c r="AK68" s="982">
        <v>102</v>
      </c>
      <c r="AL68" s="982"/>
      <c r="AM68" s="982"/>
      <c r="AN68" s="982"/>
      <c r="AO68" s="982"/>
      <c r="AP68" s="982" t="s">
        <v>573</v>
      </c>
      <c r="AQ68" s="982"/>
      <c r="AR68" s="982"/>
      <c r="AS68" s="982"/>
      <c r="AT68" s="982"/>
      <c r="AU68" s="982" t="s">
        <v>573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14602</v>
      </c>
      <c r="R69" s="971"/>
      <c r="S69" s="971"/>
      <c r="T69" s="971"/>
      <c r="U69" s="971"/>
      <c r="V69" s="971">
        <v>13740</v>
      </c>
      <c r="W69" s="971"/>
      <c r="X69" s="971"/>
      <c r="Y69" s="971"/>
      <c r="Z69" s="971"/>
      <c r="AA69" s="971">
        <v>863</v>
      </c>
      <c r="AB69" s="971"/>
      <c r="AC69" s="971"/>
      <c r="AD69" s="971"/>
      <c r="AE69" s="971"/>
      <c r="AF69" s="971">
        <v>863</v>
      </c>
      <c r="AG69" s="971"/>
      <c r="AH69" s="971"/>
      <c r="AI69" s="971"/>
      <c r="AJ69" s="971"/>
      <c r="AK69" s="971">
        <v>178</v>
      </c>
      <c r="AL69" s="971"/>
      <c r="AM69" s="971"/>
      <c r="AN69" s="971"/>
      <c r="AO69" s="971"/>
      <c r="AP69" s="971" t="s">
        <v>573</v>
      </c>
      <c r="AQ69" s="971"/>
      <c r="AR69" s="971"/>
      <c r="AS69" s="971"/>
      <c r="AT69" s="971"/>
      <c r="AU69" s="971" t="s">
        <v>573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574</v>
      </c>
      <c r="C70" s="975"/>
      <c r="D70" s="975"/>
      <c r="E70" s="975"/>
      <c r="F70" s="975"/>
      <c r="G70" s="975"/>
      <c r="H70" s="975"/>
      <c r="I70" s="975"/>
      <c r="J70" s="975"/>
      <c r="K70" s="975"/>
      <c r="L70" s="975"/>
      <c r="M70" s="975"/>
      <c r="N70" s="975"/>
      <c r="O70" s="975"/>
      <c r="P70" s="976"/>
      <c r="Q70" s="977">
        <v>237</v>
      </c>
      <c r="R70" s="971"/>
      <c r="S70" s="971"/>
      <c r="T70" s="971"/>
      <c r="U70" s="971"/>
      <c r="V70" s="971">
        <v>111</v>
      </c>
      <c r="W70" s="971"/>
      <c r="X70" s="971"/>
      <c r="Y70" s="971"/>
      <c r="Z70" s="971"/>
      <c r="AA70" s="971">
        <v>126</v>
      </c>
      <c r="AB70" s="971"/>
      <c r="AC70" s="971"/>
      <c r="AD70" s="971"/>
      <c r="AE70" s="971"/>
      <c r="AF70" s="971">
        <v>126</v>
      </c>
      <c r="AG70" s="971"/>
      <c r="AH70" s="971"/>
      <c r="AI70" s="971"/>
      <c r="AJ70" s="971"/>
      <c r="AK70" s="971" t="s">
        <v>573</v>
      </c>
      <c r="AL70" s="971"/>
      <c r="AM70" s="971"/>
      <c r="AN70" s="971"/>
      <c r="AO70" s="971"/>
      <c r="AP70" s="971">
        <v>160</v>
      </c>
      <c r="AQ70" s="971"/>
      <c r="AR70" s="971"/>
      <c r="AS70" s="971"/>
      <c r="AT70" s="971"/>
      <c r="AU70" s="971" t="s">
        <v>573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8">
        <v>4627</v>
      </c>
      <c r="R71" s="979"/>
      <c r="S71" s="979"/>
      <c r="T71" s="979"/>
      <c r="U71" s="980"/>
      <c r="V71" s="981">
        <v>4362</v>
      </c>
      <c r="W71" s="979"/>
      <c r="X71" s="979"/>
      <c r="Y71" s="979"/>
      <c r="Z71" s="980"/>
      <c r="AA71" s="981">
        <v>265</v>
      </c>
      <c r="AB71" s="979"/>
      <c r="AC71" s="979"/>
      <c r="AD71" s="979"/>
      <c r="AE71" s="980"/>
      <c r="AF71" s="981">
        <v>265</v>
      </c>
      <c r="AG71" s="979"/>
      <c r="AH71" s="979"/>
      <c r="AI71" s="979"/>
      <c r="AJ71" s="980"/>
      <c r="AK71" s="981">
        <v>7</v>
      </c>
      <c r="AL71" s="979"/>
      <c r="AM71" s="979"/>
      <c r="AN71" s="979"/>
      <c r="AO71" s="980"/>
      <c r="AP71" s="981" t="s">
        <v>573</v>
      </c>
      <c r="AQ71" s="979"/>
      <c r="AR71" s="979"/>
      <c r="AS71" s="979"/>
      <c r="AT71" s="980"/>
      <c r="AU71" s="981" t="s">
        <v>573</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8">
        <v>83</v>
      </c>
      <c r="R72" s="979"/>
      <c r="S72" s="979"/>
      <c r="T72" s="979"/>
      <c r="U72" s="980"/>
      <c r="V72" s="981">
        <v>74</v>
      </c>
      <c r="W72" s="979"/>
      <c r="X72" s="979"/>
      <c r="Y72" s="979"/>
      <c r="Z72" s="980"/>
      <c r="AA72" s="981">
        <v>9</v>
      </c>
      <c r="AB72" s="979"/>
      <c r="AC72" s="979"/>
      <c r="AD72" s="979"/>
      <c r="AE72" s="980"/>
      <c r="AF72" s="981">
        <v>9</v>
      </c>
      <c r="AG72" s="979"/>
      <c r="AH72" s="979"/>
      <c r="AI72" s="979"/>
      <c r="AJ72" s="980"/>
      <c r="AK72" s="981" t="s">
        <v>573</v>
      </c>
      <c r="AL72" s="979"/>
      <c r="AM72" s="979"/>
      <c r="AN72" s="979"/>
      <c r="AO72" s="980"/>
      <c r="AP72" s="981" t="s">
        <v>573</v>
      </c>
      <c r="AQ72" s="979"/>
      <c r="AR72" s="979"/>
      <c r="AS72" s="979"/>
      <c r="AT72" s="980"/>
      <c r="AU72" s="981" t="s">
        <v>573</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8">
        <v>118</v>
      </c>
      <c r="R73" s="979"/>
      <c r="S73" s="979"/>
      <c r="T73" s="979"/>
      <c r="U73" s="980"/>
      <c r="V73" s="981">
        <v>106</v>
      </c>
      <c r="W73" s="979"/>
      <c r="X73" s="979"/>
      <c r="Y73" s="979"/>
      <c r="Z73" s="980"/>
      <c r="AA73" s="981">
        <v>12</v>
      </c>
      <c r="AB73" s="979"/>
      <c r="AC73" s="979"/>
      <c r="AD73" s="979"/>
      <c r="AE73" s="980"/>
      <c r="AF73" s="981">
        <v>12</v>
      </c>
      <c r="AG73" s="979"/>
      <c r="AH73" s="979"/>
      <c r="AI73" s="979"/>
      <c r="AJ73" s="980"/>
      <c r="AK73" s="981" t="s">
        <v>573</v>
      </c>
      <c r="AL73" s="979"/>
      <c r="AM73" s="979"/>
      <c r="AN73" s="979"/>
      <c r="AO73" s="980"/>
      <c r="AP73" s="981" t="s">
        <v>573</v>
      </c>
      <c r="AQ73" s="979"/>
      <c r="AR73" s="979"/>
      <c r="AS73" s="979"/>
      <c r="AT73" s="980"/>
      <c r="AU73" s="981" t="s">
        <v>573</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8">
        <v>590</v>
      </c>
      <c r="R74" s="979"/>
      <c r="S74" s="979"/>
      <c r="T74" s="979"/>
      <c r="U74" s="980"/>
      <c r="V74" s="981">
        <v>542</v>
      </c>
      <c r="W74" s="979"/>
      <c r="X74" s="979"/>
      <c r="Y74" s="979"/>
      <c r="Z74" s="980"/>
      <c r="AA74" s="981">
        <v>48</v>
      </c>
      <c r="AB74" s="979"/>
      <c r="AC74" s="979"/>
      <c r="AD74" s="979"/>
      <c r="AE74" s="980"/>
      <c r="AF74" s="981">
        <v>48</v>
      </c>
      <c r="AG74" s="979"/>
      <c r="AH74" s="979"/>
      <c r="AI74" s="979"/>
      <c r="AJ74" s="980"/>
      <c r="AK74" s="981" t="s">
        <v>573</v>
      </c>
      <c r="AL74" s="979"/>
      <c r="AM74" s="979"/>
      <c r="AN74" s="979"/>
      <c r="AO74" s="980"/>
      <c r="AP74" s="981" t="s">
        <v>573</v>
      </c>
      <c r="AQ74" s="979"/>
      <c r="AR74" s="979"/>
      <c r="AS74" s="979"/>
      <c r="AT74" s="980"/>
      <c r="AU74" s="981" t="s">
        <v>573</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153545</v>
      </c>
      <c r="R75" s="979"/>
      <c r="S75" s="979"/>
      <c r="T75" s="979"/>
      <c r="U75" s="980"/>
      <c r="V75" s="981">
        <v>151526</v>
      </c>
      <c r="W75" s="979"/>
      <c r="X75" s="979"/>
      <c r="Y75" s="979"/>
      <c r="Z75" s="980"/>
      <c r="AA75" s="981">
        <v>2019</v>
      </c>
      <c r="AB75" s="979"/>
      <c r="AC75" s="979"/>
      <c r="AD75" s="979"/>
      <c r="AE75" s="980"/>
      <c r="AF75" s="981">
        <v>2019</v>
      </c>
      <c r="AG75" s="979"/>
      <c r="AH75" s="979"/>
      <c r="AI75" s="979"/>
      <c r="AJ75" s="980"/>
      <c r="AK75" s="981">
        <v>1106</v>
      </c>
      <c r="AL75" s="979"/>
      <c r="AM75" s="979"/>
      <c r="AN75" s="979"/>
      <c r="AO75" s="980"/>
      <c r="AP75" s="981" t="s">
        <v>573</v>
      </c>
      <c r="AQ75" s="979"/>
      <c r="AR75" s="979"/>
      <c r="AS75" s="979"/>
      <c r="AT75" s="980"/>
      <c r="AU75" s="981" t="s">
        <v>573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3428</v>
      </c>
      <c r="AG88" s="959"/>
      <c r="AH88" s="959"/>
      <c r="AI88" s="959"/>
      <c r="AJ88" s="959"/>
      <c r="AK88" s="963"/>
      <c r="AL88" s="963"/>
      <c r="AM88" s="963"/>
      <c r="AN88" s="963"/>
      <c r="AO88" s="963"/>
      <c r="AP88" s="959">
        <v>160</v>
      </c>
      <c r="AQ88" s="959"/>
      <c r="AR88" s="959"/>
      <c r="AS88" s="959"/>
      <c r="AT88" s="959"/>
      <c r="AU88" s="959" t="s">
        <v>573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455</v>
      </c>
      <c r="CS102" s="953"/>
      <c r="CT102" s="953"/>
      <c r="CU102" s="953"/>
      <c r="CV102" s="954"/>
      <c r="CW102" s="952">
        <v>55</v>
      </c>
      <c r="CX102" s="953"/>
      <c r="CY102" s="953"/>
      <c r="CZ102" s="953"/>
      <c r="DA102" s="954"/>
      <c r="DB102" s="952">
        <v>27</v>
      </c>
      <c r="DC102" s="953"/>
      <c r="DD102" s="953"/>
      <c r="DE102" s="953"/>
      <c r="DF102" s="954"/>
      <c r="DG102" s="952" t="s">
        <v>573</v>
      </c>
      <c r="DH102" s="953"/>
      <c r="DI102" s="953"/>
      <c r="DJ102" s="953"/>
      <c r="DK102" s="954"/>
      <c r="DL102" s="952" t="s">
        <v>573</v>
      </c>
      <c r="DM102" s="953"/>
      <c r="DN102" s="953"/>
      <c r="DO102" s="953"/>
      <c r="DP102" s="954"/>
      <c r="DQ102" s="952">
        <v>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6505363</v>
      </c>
      <c r="AB110" s="889"/>
      <c r="AC110" s="889"/>
      <c r="AD110" s="889"/>
      <c r="AE110" s="890"/>
      <c r="AF110" s="891">
        <v>6668066</v>
      </c>
      <c r="AG110" s="889"/>
      <c r="AH110" s="889"/>
      <c r="AI110" s="889"/>
      <c r="AJ110" s="890"/>
      <c r="AK110" s="891">
        <v>6603360</v>
      </c>
      <c r="AL110" s="889"/>
      <c r="AM110" s="889"/>
      <c r="AN110" s="889"/>
      <c r="AO110" s="890"/>
      <c r="AP110" s="892">
        <v>29.7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66719602</v>
      </c>
      <c r="BR110" s="842"/>
      <c r="BS110" s="842"/>
      <c r="BT110" s="842"/>
      <c r="BU110" s="842"/>
      <c r="BV110" s="842">
        <v>65342457</v>
      </c>
      <c r="BW110" s="842"/>
      <c r="BX110" s="842"/>
      <c r="BY110" s="842"/>
      <c r="BZ110" s="842"/>
      <c r="CA110" s="842">
        <v>64313955</v>
      </c>
      <c r="CB110" s="842"/>
      <c r="CC110" s="842"/>
      <c r="CD110" s="842"/>
      <c r="CE110" s="842"/>
      <c r="CF110" s="866">
        <v>288.8</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3648</v>
      </c>
      <c r="BR111" s="817"/>
      <c r="BS111" s="817"/>
      <c r="BT111" s="817"/>
      <c r="BU111" s="817"/>
      <c r="BV111" s="817">
        <v>2360</v>
      </c>
      <c r="BW111" s="817"/>
      <c r="BX111" s="817"/>
      <c r="BY111" s="817"/>
      <c r="BZ111" s="817"/>
      <c r="CA111" s="817">
        <v>1077</v>
      </c>
      <c r="CB111" s="817"/>
      <c r="CC111" s="817"/>
      <c r="CD111" s="817"/>
      <c r="CE111" s="817"/>
      <c r="CF111" s="875">
        <v>0</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32066780</v>
      </c>
      <c r="BR112" s="817"/>
      <c r="BS112" s="817"/>
      <c r="BT112" s="817"/>
      <c r="BU112" s="817"/>
      <c r="BV112" s="817">
        <v>31152550</v>
      </c>
      <c r="BW112" s="817"/>
      <c r="BX112" s="817"/>
      <c r="BY112" s="817"/>
      <c r="BZ112" s="817"/>
      <c r="CA112" s="817">
        <v>28540514</v>
      </c>
      <c r="CB112" s="817"/>
      <c r="CC112" s="817"/>
      <c r="CD112" s="817"/>
      <c r="CE112" s="817"/>
      <c r="CF112" s="875">
        <v>128.19999999999999</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2474696</v>
      </c>
      <c r="AB113" s="919"/>
      <c r="AC113" s="919"/>
      <c r="AD113" s="919"/>
      <c r="AE113" s="920"/>
      <c r="AF113" s="921">
        <v>2448707</v>
      </c>
      <c r="AG113" s="919"/>
      <c r="AH113" s="919"/>
      <c r="AI113" s="919"/>
      <c r="AJ113" s="920"/>
      <c r="AK113" s="921">
        <v>2390427</v>
      </c>
      <c r="AL113" s="919"/>
      <c r="AM113" s="919"/>
      <c r="AN113" s="919"/>
      <c r="AO113" s="920"/>
      <c r="AP113" s="922">
        <v>10.7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32828</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6056736</v>
      </c>
      <c r="BR114" s="817"/>
      <c r="BS114" s="817"/>
      <c r="BT114" s="817"/>
      <c r="BU114" s="817"/>
      <c r="BV114" s="817">
        <v>6219540</v>
      </c>
      <c r="BW114" s="817"/>
      <c r="BX114" s="817"/>
      <c r="BY114" s="817"/>
      <c r="BZ114" s="817"/>
      <c r="CA114" s="817">
        <v>6226018</v>
      </c>
      <c r="CB114" s="817"/>
      <c r="CC114" s="817"/>
      <c r="CD114" s="817"/>
      <c r="CE114" s="817"/>
      <c r="CF114" s="875">
        <v>28</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5342</v>
      </c>
      <c r="AB115" s="919"/>
      <c r="AC115" s="919"/>
      <c r="AD115" s="919"/>
      <c r="AE115" s="920"/>
      <c r="AF115" s="921">
        <v>3532</v>
      </c>
      <c r="AG115" s="919"/>
      <c r="AH115" s="919"/>
      <c r="AI115" s="919"/>
      <c r="AJ115" s="920"/>
      <c r="AK115" s="921">
        <v>3631</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8160</v>
      </c>
      <c r="BR115" s="817"/>
      <c r="BS115" s="817"/>
      <c r="BT115" s="817"/>
      <c r="BU115" s="817"/>
      <c r="BV115" s="817">
        <v>8100</v>
      </c>
      <c r="BW115" s="817"/>
      <c r="BX115" s="817"/>
      <c r="BY115" s="817"/>
      <c r="BZ115" s="817"/>
      <c r="CA115" s="817">
        <v>8100</v>
      </c>
      <c r="CB115" s="817"/>
      <c r="CC115" s="817"/>
      <c r="CD115" s="817"/>
      <c r="CE115" s="817"/>
      <c r="CF115" s="875">
        <v>0</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98</v>
      </c>
      <c r="AB116" s="780"/>
      <c r="AC116" s="780"/>
      <c r="AD116" s="780"/>
      <c r="AE116" s="781"/>
      <c r="AF116" s="782">
        <v>18</v>
      </c>
      <c r="AG116" s="780"/>
      <c r="AH116" s="780"/>
      <c r="AI116" s="780"/>
      <c r="AJ116" s="781"/>
      <c r="AK116" s="782">
        <v>11</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3046</v>
      </c>
      <c r="DH116" s="780"/>
      <c r="DI116" s="780"/>
      <c r="DJ116" s="780"/>
      <c r="DK116" s="781"/>
      <c r="DL116" s="782">
        <v>2046</v>
      </c>
      <c r="DM116" s="780"/>
      <c r="DN116" s="780"/>
      <c r="DO116" s="780"/>
      <c r="DP116" s="781"/>
      <c r="DQ116" s="782">
        <v>1000</v>
      </c>
      <c r="DR116" s="780"/>
      <c r="DS116" s="780"/>
      <c r="DT116" s="780"/>
      <c r="DU116" s="781"/>
      <c r="DV116" s="824">
        <v>0</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9018327</v>
      </c>
      <c r="AB117" s="903"/>
      <c r="AC117" s="903"/>
      <c r="AD117" s="903"/>
      <c r="AE117" s="904"/>
      <c r="AF117" s="905">
        <v>9120323</v>
      </c>
      <c r="AG117" s="903"/>
      <c r="AH117" s="903"/>
      <c r="AI117" s="903"/>
      <c r="AJ117" s="904"/>
      <c r="AK117" s="905">
        <v>8997429</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104854926</v>
      </c>
      <c r="BR119" s="845"/>
      <c r="BS119" s="845"/>
      <c r="BT119" s="845"/>
      <c r="BU119" s="845"/>
      <c r="BV119" s="845">
        <v>102725007</v>
      </c>
      <c r="BW119" s="845"/>
      <c r="BX119" s="845"/>
      <c r="BY119" s="845"/>
      <c r="BZ119" s="845"/>
      <c r="CA119" s="845">
        <v>99089664</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602</v>
      </c>
      <c r="DH119" s="764"/>
      <c r="DI119" s="764"/>
      <c r="DJ119" s="764"/>
      <c r="DK119" s="765"/>
      <c r="DL119" s="766">
        <v>314</v>
      </c>
      <c r="DM119" s="764"/>
      <c r="DN119" s="764"/>
      <c r="DO119" s="764"/>
      <c r="DP119" s="765"/>
      <c r="DQ119" s="766">
        <v>77</v>
      </c>
      <c r="DR119" s="764"/>
      <c r="DS119" s="764"/>
      <c r="DT119" s="764"/>
      <c r="DU119" s="765"/>
      <c r="DV119" s="848">
        <v>0</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14628080</v>
      </c>
      <c r="BR120" s="842"/>
      <c r="BS120" s="842"/>
      <c r="BT120" s="842"/>
      <c r="BU120" s="842"/>
      <c r="BV120" s="842">
        <v>13520268</v>
      </c>
      <c r="BW120" s="842"/>
      <c r="BX120" s="842"/>
      <c r="BY120" s="842"/>
      <c r="BZ120" s="842"/>
      <c r="CA120" s="842">
        <v>13831681</v>
      </c>
      <c r="CB120" s="842"/>
      <c r="CC120" s="842"/>
      <c r="CD120" s="842"/>
      <c r="CE120" s="842"/>
      <c r="CF120" s="866">
        <v>62.1</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26652982</v>
      </c>
      <c r="DH120" s="842"/>
      <c r="DI120" s="842"/>
      <c r="DJ120" s="842"/>
      <c r="DK120" s="842"/>
      <c r="DL120" s="842">
        <v>25948248</v>
      </c>
      <c r="DM120" s="842"/>
      <c r="DN120" s="842"/>
      <c r="DO120" s="842"/>
      <c r="DP120" s="842"/>
      <c r="DQ120" s="842">
        <v>23168125</v>
      </c>
      <c r="DR120" s="842"/>
      <c r="DS120" s="842"/>
      <c r="DT120" s="842"/>
      <c r="DU120" s="842"/>
      <c r="DV120" s="843">
        <v>104</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965054</v>
      </c>
      <c r="BR121" s="817"/>
      <c r="BS121" s="817"/>
      <c r="BT121" s="817"/>
      <c r="BU121" s="817"/>
      <c r="BV121" s="817">
        <v>932001</v>
      </c>
      <c r="BW121" s="817"/>
      <c r="BX121" s="817"/>
      <c r="BY121" s="817"/>
      <c r="BZ121" s="817"/>
      <c r="CA121" s="817">
        <v>838465</v>
      </c>
      <c r="CB121" s="817"/>
      <c r="CC121" s="817"/>
      <c r="CD121" s="817"/>
      <c r="CE121" s="817"/>
      <c r="CF121" s="875">
        <v>3.8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5322734</v>
      </c>
      <c r="DH121" s="817"/>
      <c r="DI121" s="817"/>
      <c r="DJ121" s="817"/>
      <c r="DK121" s="817"/>
      <c r="DL121" s="817">
        <v>5137584</v>
      </c>
      <c r="DM121" s="817"/>
      <c r="DN121" s="817"/>
      <c r="DO121" s="817"/>
      <c r="DP121" s="817"/>
      <c r="DQ121" s="817">
        <v>5315279</v>
      </c>
      <c r="DR121" s="817"/>
      <c r="DS121" s="817"/>
      <c r="DT121" s="817"/>
      <c r="DU121" s="817"/>
      <c r="DV121" s="794">
        <v>23.9</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67983372</v>
      </c>
      <c r="BR122" s="845"/>
      <c r="BS122" s="845"/>
      <c r="BT122" s="845"/>
      <c r="BU122" s="845"/>
      <c r="BV122" s="845">
        <v>64343132</v>
      </c>
      <c r="BW122" s="845"/>
      <c r="BX122" s="845"/>
      <c r="BY122" s="845"/>
      <c r="BZ122" s="845"/>
      <c r="CA122" s="845">
        <v>60953211</v>
      </c>
      <c r="CB122" s="845"/>
      <c r="CC122" s="845"/>
      <c r="CD122" s="845"/>
      <c r="CE122" s="845"/>
      <c r="CF122" s="846">
        <v>273.7</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73555</v>
      </c>
      <c r="DH122" s="817"/>
      <c r="DI122" s="817"/>
      <c r="DJ122" s="817"/>
      <c r="DK122" s="817"/>
      <c r="DL122" s="817">
        <v>53081</v>
      </c>
      <c r="DM122" s="817"/>
      <c r="DN122" s="817"/>
      <c r="DO122" s="817"/>
      <c r="DP122" s="817"/>
      <c r="DQ122" s="817">
        <v>48067</v>
      </c>
      <c r="DR122" s="817"/>
      <c r="DS122" s="817"/>
      <c r="DT122" s="817"/>
      <c r="DU122" s="817"/>
      <c r="DV122" s="794">
        <v>0.2</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83576506</v>
      </c>
      <c r="BR123" s="833"/>
      <c r="BS123" s="833"/>
      <c r="BT123" s="833"/>
      <c r="BU123" s="833"/>
      <c r="BV123" s="833">
        <v>78795401</v>
      </c>
      <c r="BW123" s="833"/>
      <c r="BX123" s="833"/>
      <c r="BY123" s="833"/>
      <c r="BZ123" s="833"/>
      <c r="CA123" s="833">
        <v>75623357</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15685</v>
      </c>
      <c r="DH123" s="780"/>
      <c r="DI123" s="780"/>
      <c r="DJ123" s="780"/>
      <c r="DK123" s="781"/>
      <c r="DL123" s="782">
        <v>11939</v>
      </c>
      <c r="DM123" s="780"/>
      <c r="DN123" s="780"/>
      <c r="DO123" s="780"/>
      <c r="DP123" s="781"/>
      <c r="DQ123" s="782">
        <v>7514</v>
      </c>
      <c r="DR123" s="780"/>
      <c r="DS123" s="780"/>
      <c r="DT123" s="780"/>
      <c r="DU123" s="781"/>
      <c r="DV123" s="824">
        <v>0</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93.5</v>
      </c>
      <c r="BR124" s="831"/>
      <c r="BS124" s="831"/>
      <c r="BT124" s="831"/>
      <c r="BU124" s="831"/>
      <c r="BV124" s="831">
        <v>108.8</v>
      </c>
      <c r="BW124" s="831"/>
      <c r="BX124" s="831"/>
      <c r="BY124" s="831"/>
      <c r="BZ124" s="831"/>
      <c r="CA124" s="831">
        <v>105.3</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1824</v>
      </c>
      <c r="DH124" s="764"/>
      <c r="DI124" s="764"/>
      <c r="DJ124" s="764"/>
      <c r="DK124" s="765"/>
      <c r="DL124" s="766">
        <v>1698</v>
      </c>
      <c r="DM124" s="764"/>
      <c r="DN124" s="764"/>
      <c r="DO124" s="764"/>
      <c r="DP124" s="765"/>
      <c r="DQ124" s="766">
        <v>1529</v>
      </c>
      <c r="DR124" s="764"/>
      <c r="DS124" s="764"/>
      <c r="DT124" s="764"/>
      <c r="DU124" s="765"/>
      <c r="DV124" s="848">
        <v>0</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3176</v>
      </c>
      <c r="AB126" s="780"/>
      <c r="AC126" s="780"/>
      <c r="AD126" s="780"/>
      <c r="AE126" s="781"/>
      <c r="AF126" s="782">
        <v>1311</v>
      </c>
      <c r="AG126" s="780"/>
      <c r="AH126" s="780"/>
      <c r="AI126" s="780"/>
      <c r="AJ126" s="781"/>
      <c r="AK126" s="782">
        <v>1253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2166</v>
      </c>
      <c r="AB127" s="780"/>
      <c r="AC127" s="780"/>
      <c r="AD127" s="780"/>
      <c r="AE127" s="781"/>
      <c r="AF127" s="782">
        <v>2221</v>
      </c>
      <c r="AG127" s="780"/>
      <c r="AH127" s="780"/>
      <c r="AI127" s="780"/>
      <c r="AJ127" s="781"/>
      <c r="AK127" s="782">
        <v>2378</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95483</v>
      </c>
      <c r="AB128" s="801"/>
      <c r="AC128" s="801"/>
      <c r="AD128" s="801"/>
      <c r="AE128" s="802"/>
      <c r="AF128" s="803">
        <v>144298</v>
      </c>
      <c r="AG128" s="801"/>
      <c r="AH128" s="801"/>
      <c r="AI128" s="801"/>
      <c r="AJ128" s="802"/>
      <c r="AK128" s="803">
        <v>132255</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11.88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8160</v>
      </c>
      <c r="DH128" s="791"/>
      <c r="DI128" s="791"/>
      <c r="DJ128" s="791"/>
      <c r="DK128" s="791"/>
      <c r="DL128" s="791">
        <v>8100</v>
      </c>
      <c r="DM128" s="791"/>
      <c r="DN128" s="791"/>
      <c r="DO128" s="791"/>
      <c r="DP128" s="791"/>
      <c r="DQ128" s="791">
        <v>8100</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29040177</v>
      </c>
      <c r="AB129" s="780"/>
      <c r="AC129" s="780"/>
      <c r="AD129" s="780"/>
      <c r="AE129" s="781"/>
      <c r="AF129" s="782">
        <v>28227858</v>
      </c>
      <c r="AG129" s="780"/>
      <c r="AH129" s="780"/>
      <c r="AI129" s="780"/>
      <c r="AJ129" s="781"/>
      <c r="AK129" s="782">
        <v>28401048</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6298409</v>
      </c>
      <c r="AB130" s="780"/>
      <c r="AC130" s="780"/>
      <c r="AD130" s="780"/>
      <c r="AE130" s="781"/>
      <c r="AF130" s="782">
        <v>6253291</v>
      </c>
      <c r="AG130" s="780"/>
      <c r="AH130" s="780"/>
      <c r="AI130" s="780"/>
      <c r="AJ130" s="781"/>
      <c r="AK130" s="782">
        <v>6134656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22741768</v>
      </c>
      <c r="AB131" s="764"/>
      <c r="AC131" s="764"/>
      <c r="AD131" s="764"/>
      <c r="AE131" s="765"/>
      <c r="AF131" s="766">
        <v>21974567</v>
      </c>
      <c r="AG131" s="764"/>
      <c r="AH131" s="764"/>
      <c r="AI131" s="764"/>
      <c r="AJ131" s="765"/>
      <c r="AK131" s="766">
        <v>22266392</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105.3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11.540153780000001</v>
      </c>
      <c r="AB132" s="745"/>
      <c r="AC132" s="745"/>
      <c r="AD132" s="745"/>
      <c r="AE132" s="746"/>
      <c r="AF132" s="747">
        <v>12.39038749</v>
      </c>
      <c r="AG132" s="745"/>
      <c r="AH132" s="745"/>
      <c r="AI132" s="745"/>
      <c r="AJ132" s="746"/>
      <c r="AK132" s="747">
        <v>12.26295666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10.7</v>
      </c>
      <c r="AB133" s="724"/>
      <c r="AC133" s="724"/>
      <c r="AD133" s="724"/>
      <c r="AE133" s="725"/>
      <c r="AF133" s="723">
        <v>11.4</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JlgnBOTxNcF1guorP0AAr3R/qnhKcZcwvDF3vfu94dV0Md5nWbq/OMTEcgEtWAo2afsXL4g180HVCBKgqHT8w==" saltValue="Bk+8THs/jOPmj2VypGw1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dj0pxUTnrnlwaSmrcS700/1t/g1bdk5OTrruEzGo2ca2VIwafKSPAATCa1OIYHUp4fbqLq/n3+FIH+tX80Pig==" saltValue="OdxjLM1/f8AR5Pz8/jTW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d2EPM8daFX1dtO7wy85Kxqyy0T9WT4dHk226kroXM0FCjgBQ9cVy/o00+W1d0aeyBXZggozb8p2qk2SAHfEUQ==" saltValue="+cGxMXmwlYNeTsgaVgPY2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7557076</v>
      </c>
      <c r="AP9" s="281">
        <v>105365</v>
      </c>
      <c r="AQ9" s="282">
        <v>88459</v>
      </c>
      <c r="AR9" s="283">
        <v>19.100000000000001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132616</v>
      </c>
      <c r="AP10" s="284">
        <v>1849</v>
      </c>
      <c r="AQ10" s="285">
        <v>6814</v>
      </c>
      <c r="AR10" s="286">
        <v>-72.900000000000006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1610</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24</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121668</v>
      </c>
      <c r="AP13" s="284">
        <v>1696</v>
      </c>
      <c r="AQ13" s="285">
        <v>3854</v>
      </c>
      <c r="AR13" s="286">
        <v>-56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185373</v>
      </c>
      <c r="AP14" s="284">
        <v>2585</v>
      </c>
      <c r="AQ14" s="285">
        <v>1979</v>
      </c>
      <c r="AR14" s="286">
        <v>30.6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-396473</v>
      </c>
      <c r="AP15" s="284">
        <v>-5528</v>
      </c>
      <c r="AQ15" s="285">
        <v>-5062</v>
      </c>
      <c r="AR15" s="286">
        <v>9.1999999999999993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7600260</v>
      </c>
      <c r="AP16" s="284">
        <v>105967</v>
      </c>
      <c r="AQ16" s="285">
        <v>97678</v>
      </c>
      <c r="AR16" s="286">
        <v>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11.85</v>
      </c>
      <c r="AP21" s="298">
        <v>8.7899999999999991</v>
      </c>
      <c r="AQ21" s="299">
        <v>3.06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96.4</v>
      </c>
      <c r="AP22" s="303">
        <v>97.7</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6603360</v>
      </c>
      <c r="AP32" s="312">
        <v>92068</v>
      </c>
      <c r="AQ32" s="313">
        <v>63215</v>
      </c>
      <c r="AR32" s="314">
        <v>45.6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v>3</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2390427</v>
      </c>
      <c r="AP35" s="312">
        <v>33329</v>
      </c>
      <c r="AQ35" s="313">
        <v>15084</v>
      </c>
      <c r="AR35" s="314">
        <v>121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t="s">
        <v>491</v>
      </c>
      <c r="AP36" s="312" t="s">
        <v>491</v>
      </c>
      <c r="AQ36" s="313">
        <v>1958</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3631</v>
      </c>
      <c r="AP37" s="312">
        <v>51</v>
      </c>
      <c r="AQ37" s="313">
        <v>529</v>
      </c>
      <c r="AR37" s="314">
        <v>-90.4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11</v>
      </c>
      <c r="AP38" s="315">
        <v>0</v>
      </c>
      <c r="AQ38" s="316">
        <v>2</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-132255</v>
      </c>
      <c r="AP39" s="312">
        <v>-1844</v>
      </c>
      <c r="AQ39" s="313">
        <v>-3177</v>
      </c>
      <c r="AR39" s="314">
        <v>-42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-6134656</v>
      </c>
      <c r="AP40" s="312">
        <v>-85533</v>
      </c>
      <c r="AQ40" s="313">
        <v>-54547</v>
      </c>
      <c r="AR40" s="314">
        <v>56.8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2730518</v>
      </c>
      <c r="AP41" s="312">
        <v>38070</v>
      </c>
      <c r="AQ41" s="313">
        <v>23067</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6453224</v>
      </c>
      <c r="AN51" s="334">
        <v>84707</v>
      </c>
      <c r="AO51" s="335">
        <v>-11</v>
      </c>
      <c r="AP51" s="336">
        <v>70166</v>
      </c>
      <c r="AQ51" s="337">
        <v>1.4</v>
      </c>
      <c r="AR51" s="338">
        <v>-12.4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2523294</v>
      </c>
      <c r="AN52" s="342">
        <v>33121</v>
      </c>
      <c r="AO52" s="343">
        <v>-47.4</v>
      </c>
      <c r="AP52" s="344">
        <v>36115</v>
      </c>
      <c r="AQ52" s="345">
        <v>-6.2</v>
      </c>
      <c r="AR52" s="346">
        <v>-41.2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7246172</v>
      </c>
      <c r="AN53" s="334">
        <v>96564</v>
      </c>
      <c r="AO53" s="335">
        <v>14</v>
      </c>
      <c r="AP53" s="336">
        <v>70329</v>
      </c>
      <c r="AQ53" s="337">
        <v>0.2</v>
      </c>
      <c r="AR53" s="338">
        <v>13.8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3173608</v>
      </c>
      <c r="AN54" s="342">
        <v>42292</v>
      </c>
      <c r="AO54" s="343">
        <v>27.7</v>
      </c>
      <c r="AP54" s="344">
        <v>39403</v>
      </c>
      <c r="AQ54" s="345">
        <v>9.1</v>
      </c>
      <c r="AR54" s="346">
        <v>18.600000000000001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6945895</v>
      </c>
      <c r="AN55" s="334">
        <v>93938</v>
      </c>
      <c r="AO55" s="335">
        <v>-2.7</v>
      </c>
      <c r="AP55" s="336">
        <v>71871</v>
      </c>
      <c r="AQ55" s="337">
        <v>2.2000000000000002</v>
      </c>
      <c r="AR55" s="338">
        <v>-4.9000000000000004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3515897</v>
      </c>
      <c r="AN56" s="342">
        <v>47550</v>
      </c>
      <c r="AO56" s="343">
        <v>12.4</v>
      </c>
      <c r="AP56" s="344">
        <v>38232</v>
      </c>
      <c r="AQ56" s="345">
        <v>-3</v>
      </c>
      <c r="AR56" s="346">
        <v>15.4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7423633</v>
      </c>
      <c r="AN57" s="334">
        <v>102039</v>
      </c>
      <c r="AO57" s="335">
        <v>8.6</v>
      </c>
      <c r="AP57" s="336">
        <v>71807</v>
      </c>
      <c r="AQ57" s="337">
        <v>-0.1</v>
      </c>
      <c r="AR57" s="338">
        <v>8.6999999999999993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3613446</v>
      </c>
      <c r="AN58" s="342">
        <v>49667</v>
      </c>
      <c r="AO58" s="343">
        <v>4.5</v>
      </c>
      <c r="AP58" s="344">
        <v>37333</v>
      </c>
      <c r="AQ58" s="345">
        <v>-2.4</v>
      </c>
      <c r="AR58" s="346">
        <v>6.9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6921574</v>
      </c>
      <c r="AN59" s="334">
        <v>96504</v>
      </c>
      <c r="AO59" s="335">
        <v>-5.4</v>
      </c>
      <c r="AP59" s="336">
        <v>80821</v>
      </c>
      <c r="AQ59" s="337">
        <v>12.6</v>
      </c>
      <c r="AR59" s="338">
        <v>-18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4774814</v>
      </c>
      <c r="AN60" s="342">
        <v>66573</v>
      </c>
      <c r="AO60" s="343">
        <v>34</v>
      </c>
      <c r="AP60" s="344">
        <v>49586</v>
      </c>
      <c r="AQ60" s="345">
        <v>32.799999999999997</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6998100</v>
      </c>
      <c r="AN61" s="349">
        <v>94750</v>
      </c>
      <c r="AO61" s="350">
        <v>0.7</v>
      </c>
      <c r="AP61" s="351">
        <v>72999</v>
      </c>
      <c r="AQ61" s="352">
        <v>3.3</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3520212</v>
      </c>
      <c r="AN62" s="342">
        <v>47841</v>
      </c>
      <c r="AO62" s="343">
        <v>6.2</v>
      </c>
      <c r="AP62" s="344">
        <v>40134</v>
      </c>
      <c r="AQ62" s="345">
        <v>6.1</v>
      </c>
      <c r="AR62" s="346">
        <v>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mph86u3GwvzPiqgFrHbl9wwxeok/uNepO8OWEdko7FzT2qel6EqAio0mwXNwU9wkMkB8VdcPp2VfEC26kDkTQ==" saltValue="C9viyx6cTgkJbm2y6JA/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Mfv2V8dGF+4K5JdRv2oLiVMsFgT0KsSq4n50+0F8RE9g79ewTutDu7+W5VQDJDR7kyzg9EBR+RdbSVxUp1w8WQ==" saltValue="TZf4MQBvMw2guGUrrNRZ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10dq7GtdjUAUEh6Qgnr/HuO5qv01AfCWh42wPeDi0aMUWo2RzQpBH+xmWX5lAU7CAX7ohj4BKVvTIDQso///Q==" saltValue="C0grOp7uJ0VkFlbOD4/u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10.28</v>
      </c>
      <c r="G47" s="12">
        <v>9.19</v>
      </c>
      <c r="H47" s="12">
        <v>14.92</v>
      </c>
      <c r="I47" s="12">
        <v>14.16</v>
      </c>
      <c r="J47" s="13">
        <v>15.62</v>
      </c>
    </row>
    <row r="48" spans="2:10" ht="57.75" customHeight="1" x14ac:dyDescent="0.15">
      <c r="B48" s="14"/>
      <c r="C48" s="1141" t="s">
        <v>4</v>
      </c>
      <c r="D48" s="1141"/>
      <c r="E48" s="1142"/>
      <c r="F48" s="15">
        <v>6.01</v>
      </c>
      <c r="G48" s="16">
        <v>6.02</v>
      </c>
      <c r="H48" s="16">
        <v>1.07</v>
      </c>
      <c r="I48" s="16">
        <v>3.69</v>
      </c>
      <c r="J48" s="17">
        <v>3.48</v>
      </c>
    </row>
    <row r="49" spans="2:10" ht="57.75" customHeight="1" thickBot="1" x14ac:dyDescent="0.2">
      <c r="B49" s="18"/>
      <c r="C49" s="1143" t="s">
        <v>5</v>
      </c>
      <c r="D49" s="1143"/>
      <c r="E49" s="1144"/>
      <c r="F49" s="19" t="s">
        <v>535</v>
      </c>
      <c r="G49" s="20" t="s">
        <v>536</v>
      </c>
      <c r="H49" s="20">
        <v>1.27</v>
      </c>
      <c r="I49" s="20">
        <v>1.4</v>
      </c>
      <c r="J49" s="21">
        <v>1.36</v>
      </c>
    </row>
    <row r="50" spans="2:10" x14ac:dyDescent="0.15"/>
  </sheetData>
  <sheetProtection algorithmName="SHA-512" hashValue="dE9R9DtSHTYlJQ4r1VLtBKkugT8rGDhNbZBj6OTmPQB5MnzRsbWdHB1y5b1DyWMSVivblEx1Hwmp+tw7Q8/XWg==" saltValue="hNm1YQ+Ct4QtZzXdGdOl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7.55</v>
      </c>
      <c r="G34" s="33">
        <v>7.48</v>
      </c>
      <c r="H34" s="33">
        <v>7.46</v>
      </c>
      <c r="I34" s="33">
        <v>8.1999999999999993</v>
      </c>
      <c r="J34" s="34">
        <v>8.57</v>
      </c>
      <c r="K34" s="22"/>
      <c r="L34" s="22"/>
      <c r="M34" s="22"/>
      <c r="N34" s="22"/>
      <c r="O34" s="22"/>
      <c r="P34" s="22"/>
    </row>
    <row r="35" spans="1:16" ht="39" customHeight="1" x14ac:dyDescent="0.15">
      <c r="A35" s="22"/>
      <c r="B35" s="35"/>
      <c r="C35" s="1145" t="s">
        <v>538</v>
      </c>
      <c r="D35" s="1146"/>
      <c r="E35" s="1147"/>
      <c r="F35" s="36" t="s">
        <v>491</v>
      </c>
      <c r="G35" s="37">
        <v>1.28</v>
      </c>
      <c r="H35" s="37">
        <v>2.6</v>
      </c>
      <c r="I35" s="37">
        <v>4.21</v>
      </c>
      <c r="J35" s="38">
        <v>5.75</v>
      </c>
      <c r="K35" s="22"/>
      <c r="L35" s="22"/>
      <c r="M35" s="22"/>
      <c r="N35" s="22"/>
      <c r="O35" s="22"/>
      <c r="P35" s="22"/>
    </row>
    <row r="36" spans="1:16" ht="39" customHeight="1" x14ac:dyDescent="0.15">
      <c r="A36" s="22"/>
      <c r="B36" s="35"/>
      <c r="C36" s="1145" t="s">
        <v>539</v>
      </c>
      <c r="D36" s="1146"/>
      <c r="E36" s="1147"/>
      <c r="F36" s="36">
        <v>5.81</v>
      </c>
      <c r="G36" s="37">
        <v>5.79</v>
      </c>
      <c r="H36" s="37">
        <v>0.9</v>
      </c>
      <c r="I36" s="37">
        <v>3.51</v>
      </c>
      <c r="J36" s="38">
        <v>3.39</v>
      </c>
      <c r="K36" s="22"/>
      <c r="L36" s="22"/>
      <c r="M36" s="22"/>
      <c r="N36" s="22"/>
      <c r="O36" s="22"/>
      <c r="P36" s="22"/>
    </row>
    <row r="37" spans="1:16" ht="39" customHeight="1" x14ac:dyDescent="0.15">
      <c r="A37" s="22"/>
      <c r="B37" s="35"/>
      <c r="C37" s="1145" t="s">
        <v>540</v>
      </c>
      <c r="D37" s="1146"/>
      <c r="E37" s="1147"/>
      <c r="F37" s="36">
        <v>0.27</v>
      </c>
      <c r="G37" s="37">
        <v>0.28999999999999998</v>
      </c>
      <c r="H37" s="37">
        <v>0.12</v>
      </c>
      <c r="I37" s="37">
        <v>0.24</v>
      </c>
      <c r="J37" s="38">
        <v>0.22</v>
      </c>
      <c r="K37" s="22"/>
      <c r="L37" s="22"/>
      <c r="M37" s="22"/>
      <c r="N37" s="22"/>
      <c r="O37" s="22"/>
      <c r="P37" s="22"/>
    </row>
    <row r="38" spans="1:16" ht="39" customHeight="1" x14ac:dyDescent="0.15">
      <c r="A38" s="22"/>
      <c r="B38" s="35"/>
      <c r="C38" s="1145" t="s">
        <v>541</v>
      </c>
      <c r="D38" s="1146"/>
      <c r="E38" s="1147"/>
      <c r="F38" s="36">
        <v>0.68</v>
      </c>
      <c r="G38" s="37">
        <v>0.35</v>
      </c>
      <c r="H38" s="37">
        <v>0.38</v>
      </c>
      <c r="I38" s="37">
        <v>0.32</v>
      </c>
      <c r="J38" s="38">
        <v>0.19</v>
      </c>
      <c r="K38" s="22"/>
      <c r="L38" s="22"/>
      <c r="M38" s="22"/>
      <c r="N38" s="22"/>
      <c r="O38" s="22"/>
      <c r="P38" s="22"/>
    </row>
    <row r="39" spans="1:16" ht="39" customHeight="1" x14ac:dyDescent="0.15">
      <c r="A39" s="22"/>
      <c r="B39" s="35"/>
      <c r="C39" s="1145" t="s">
        <v>542</v>
      </c>
      <c r="D39" s="1146"/>
      <c r="E39" s="1147"/>
      <c r="F39" s="36">
        <v>0.08</v>
      </c>
      <c r="G39" s="37">
        <v>0.14000000000000001</v>
      </c>
      <c r="H39" s="37">
        <v>0.08</v>
      </c>
      <c r="I39" s="37">
        <v>0.09</v>
      </c>
      <c r="J39" s="38">
        <v>0.04</v>
      </c>
      <c r="K39" s="22"/>
      <c r="L39" s="22"/>
      <c r="M39" s="22"/>
      <c r="N39" s="22"/>
      <c r="O39" s="22"/>
      <c r="P39" s="22"/>
    </row>
    <row r="40" spans="1:16" ht="39" customHeight="1" x14ac:dyDescent="0.15">
      <c r="A40" s="22"/>
      <c r="B40" s="35"/>
      <c r="C40" s="1145" t="s">
        <v>543</v>
      </c>
      <c r="D40" s="1146"/>
      <c r="E40" s="1147"/>
      <c r="F40" s="36">
        <v>0.04</v>
      </c>
      <c r="G40" s="37">
        <v>0.05</v>
      </c>
      <c r="H40" s="37">
        <v>0.04</v>
      </c>
      <c r="I40" s="37">
        <v>0.04</v>
      </c>
      <c r="J40" s="38">
        <v>0.02</v>
      </c>
      <c r="K40" s="22"/>
      <c r="L40" s="22"/>
      <c r="M40" s="22"/>
      <c r="N40" s="22"/>
      <c r="O40" s="22"/>
      <c r="P40" s="22"/>
    </row>
    <row r="41" spans="1:16" ht="39" customHeight="1" x14ac:dyDescent="0.15">
      <c r="A41" s="22"/>
      <c r="B41" s="35"/>
      <c r="C41" s="1145" t="s">
        <v>544</v>
      </c>
      <c r="D41" s="1146"/>
      <c r="E41" s="1147"/>
      <c r="F41" s="36">
        <v>0.06</v>
      </c>
      <c r="G41" s="37">
        <v>0.01</v>
      </c>
      <c r="H41" s="37">
        <v>0.03</v>
      </c>
      <c r="I41" s="37">
        <v>0.02</v>
      </c>
      <c r="J41" s="38">
        <v>0.01</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0.16</v>
      </c>
      <c r="G43" s="42">
        <v>0.01</v>
      </c>
      <c r="H43" s="42">
        <v>0.01</v>
      </c>
      <c r="I43" s="42">
        <v>0.41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kC+fGC5dw+JPEeI3xqbsbHPQfFeZhixWQ3w5MhUBXm6DiPKnelEnS+z5cQ/GwroV9kImvwbdvCB21iDy833zQ==" saltValue="XO+HHRpqwrt3DMcwPsDq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6124</v>
      </c>
      <c r="L45" s="60">
        <v>6121</v>
      </c>
      <c r="M45" s="60">
        <v>6505</v>
      </c>
      <c r="N45" s="60">
        <v>6668</v>
      </c>
      <c r="O45" s="61">
        <v>6603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2662</v>
      </c>
      <c r="L48" s="64">
        <v>2418</v>
      </c>
      <c r="M48" s="64">
        <v>2475</v>
      </c>
      <c r="N48" s="64">
        <v>2449</v>
      </c>
      <c r="O48" s="65">
        <v>2390</v>
      </c>
      <c r="P48" s="48"/>
      <c r="Q48" s="48"/>
      <c r="R48" s="48"/>
      <c r="S48" s="48"/>
      <c r="T48" s="48"/>
      <c r="U48" s="48"/>
    </row>
    <row r="49" spans="1:21" ht="30.75" customHeight="1" x14ac:dyDescent="0.15">
      <c r="A49" s="48"/>
      <c r="B49" s="1178"/>
      <c r="C49" s="1179"/>
      <c r="D49" s="62"/>
      <c r="E49" s="1155" t="s">
        <v>14</v>
      </c>
      <c r="F49" s="1155"/>
      <c r="G49" s="1155"/>
      <c r="H49" s="1155"/>
      <c r="I49" s="1155"/>
      <c r="J49" s="1156"/>
      <c r="K49" s="63">
        <v>51</v>
      </c>
      <c r="L49" s="64">
        <v>45</v>
      </c>
      <c r="M49" s="64">
        <v>33</v>
      </c>
      <c r="N49" s="64" t="s">
        <v>491</v>
      </c>
      <c r="O49" s="65" t="s">
        <v>491</v>
      </c>
      <c r="P49" s="48"/>
      <c r="Q49" s="48"/>
      <c r="R49" s="48"/>
      <c r="S49" s="48"/>
      <c r="T49" s="48"/>
      <c r="U49" s="48"/>
    </row>
    <row r="50" spans="1:21" ht="30.75" customHeight="1" x14ac:dyDescent="0.15">
      <c r="A50" s="48"/>
      <c r="B50" s="1178"/>
      <c r="C50" s="1179"/>
      <c r="D50" s="62"/>
      <c r="E50" s="1155" t="s">
        <v>15</v>
      </c>
      <c r="F50" s="1155"/>
      <c r="G50" s="1155"/>
      <c r="H50" s="1155"/>
      <c r="I50" s="1155"/>
      <c r="J50" s="1156"/>
      <c r="K50" s="63">
        <v>7</v>
      </c>
      <c r="L50" s="64">
        <v>6</v>
      </c>
      <c r="M50" s="64">
        <v>5</v>
      </c>
      <c r="N50" s="64">
        <v>4</v>
      </c>
      <c r="O50" s="65">
        <v>4</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6569</v>
      </c>
      <c r="L52" s="64">
        <v>6341</v>
      </c>
      <c r="M52" s="64">
        <v>6393</v>
      </c>
      <c r="N52" s="64">
        <v>6395</v>
      </c>
      <c r="O52" s="65">
        <v>6266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2275</v>
      </c>
      <c r="L53" s="69">
        <v>2249</v>
      </c>
      <c r="M53" s="69">
        <v>2625</v>
      </c>
      <c r="N53" s="69">
        <v>2726</v>
      </c>
      <c r="O53" s="70">
        <v>2731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qpw7lzhMOF/O3VH+YzrdQPNVDFRFpi6xQ8MV6EGT11y16Gp559Y1wlUONF96GUZMopE+dtNKeoLQaiYGn2RVw==" saltValue="8pjGoIycRBVOQER2S4ok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69338</v>
      </c>
      <c r="J41" s="356">
        <v>67978</v>
      </c>
      <c r="K41" s="356">
        <v>66720</v>
      </c>
      <c r="L41" s="356">
        <v>65342</v>
      </c>
      <c r="M41" s="357">
        <v>64314</v>
      </c>
    </row>
    <row r="42" spans="2:13" ht="27.75" customHeight="1" x14ac:dyDescent="0.15">
      <c r="B42" s="1186"/>
      <c r="C42" s="1187"/>
      <c r="D42" s="106"/>
      <c r="E42" s="1190" t="s">
        <v>32</v>
      </c>
      <c r="F42" s="1190"/>
      <c r="G42" s="1190"/>
      <c r="H42" s="1191"/>
      <c r="I42" s="358">
        <v>8</v>
      </c>
      <c r="J42" s="359">
        <v>5</v>
      </c>
      <c r="K42" s="359">
        <v>4</v>
      </c>
      <c r="L42" s="359">
        <v>2</v>
      </c>
      <c r="M42" s="360">
        <v>1</v>
      </c>
    </row>
    <row r="43" spans="2:13" ht="27.75" customHeight="1" x14ac:dyDescent="0.15">
      <c r="B43" s="1186"/>
      <c r="C43" s="1187"/>
      <c r="D43" s="106"/>
      <c r="E43" s="1190" t="s">
        <v>33</v>
      </c>
      <c r="F43" s="1190"/>
      <c r="G43" s="1190"/>
      <c r="H43" s="1191"/>
      <c r="I43" s="358">
        <v>34171</v>
      </c>
      <c r="J43" s="359">
        <v>33016</v>
      </c>
      <c r="K43" s="359">
        <v>32067</v>
      </c>
      <c r="L43" s="359">
        <v>31153</v>
      </c>
      <c r="M43" s="360">
        <v>28541</v>
      </c>
    </row>
    <row r="44" spans="2:13" ht="27.75" customHeight="1" x14ac:dyDescent="0.15">
      <c r="B44" s="1186"/>
      <c r="C44" s="1187"/>
      <c r="D44" s="106"/>
      <c r="E44" s="1190" t="s">
        <v>34</v>
      </c>
      <c r="F44" s="1190"/>
      <c r="G44" s="1190"/>
      <c r="H44" s="1191"/>
      <c r="I44" s="358">
        <v>77</v>
      </c>
      <c r="J44" s="359">
        <v>33</v>
      </c>
      <c r="K44" s="359" t="s">
        <v>491</v>
      </c>
      <c r="L44" s="359" t="s">
        <v>491</v>
      </c>
      <c r="M44" s="360" t="s">
        <v>491</v>
      </c>
    </row>
    <row r="45" spans="2:13" ht="27.75" customHeight="1" x14ac:dyDescent="0.15">
      <c r="B45" s="1186"/>
      <c r="C45" s="1187"/>
      <c r="D45" s="106"/>
      <c r="E45" s="1190" t="s">
        <v>35</v>
      </c>
      <c r="F45" s="1190"/>
      <c r="G45" s="1190"/>
      <c r="H45" s="1191"/>
      <c r="I45" s="358">
        <v>6167</v>
      </c>
      <c r="J45" s="359">
        <v>5979</v>
      </c>
      <c r="K45" s="359">
        <v>6057</v>
      </c>
      <c r="L45" s="359">
        <v>6220</v>
      </c>
      <c r="M45" s="360">
        <v>6226</v>
      </c>
    </row>
    <row r="46" spans="2:13" ht="27.75" customHeight="1" x14ac:dyDescent="0.15">
      <c r="B46" s="1186"/>
      <c r="C46" s="1187"/>
      <c r="D46" s="107"/>
      <c r="E46" s="1190" t="s">
        <v>36</v>
      </c>
      <c r="F46" s="1190"/>
      <c r="G46" s="1190"/>
      <c r="H46" s="1191"/>
      <c r="I46" s="358">
        <v>14</v>
      </c>
      <c r="J46" s="359">
        <v>8</v>
      </c>
      <c r="K46" s="359">
        <v>8</v>
      </c>
      <c r="L46" s="359">
        <v>8</v>
      </c>
      <c r="M46" s="360">
        <v>8</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13622</v>
      </c>
      <c r="J50" s="359">
        <v>12989</v>
      </c>
      <c r="K50" s="359">
        <v>14628</v>
      </c>
      <c r="L50" s="359">
        <v>13520</v>
      </c>
      <c r="M50" s="360">
        <v>13832</v>
      </c>
    </row>
    <row r="51" spans="2:13" ht="27.75" customHeight="1" x14ac:dyDescent="0.15">
      <c r="B51" s="1186"/>
      <c r="C51" s="1187"/>
      <c r="D51" s="106"/>
      <c r="E51" s="1190" t="s">
        <v>42</v>
      </c>
      <c r="F51" s="1190"/>
      <c r="G51" s="1190"/>
      <c r="H51" s="1191"/>
      <c r="I51" s="358">
        <v>1733</v>
      </c>
      <c r="J51" s="359">
        <v>1391</v>
      </c>
      <c r="K51" s="359">
        <v>965</v>
      </c>
      <c r="L51" s="359">
        <v>932</v>
      </c>
      <c r="M51" s="360">
        <v>838</v>
      </c>
    </row>
    <row r="52" spans="2:13" ht="27.75" customHeight="1" x14ac:dyDescent="0.15">
      <c r="B52" s="1188"/>
      <c r="C52" s="1189"/>
      <c r="D52" s="106"/>
      <c r="E52" s="1190" t="s">
        <v>43</v>
      </c>
      <c r="F52" s="1190"/>
      <c r="G52" s="1190"/>
      <c r="H52" s="1191"/>
      <c r="I52" s="358">
        <v>71340</v>
      </c>
      <c r="J52" s="359">
        <v>69549</v>
      </c>
      <c r="K52" s="359">
        <v>67983</v>
      </c>
      <c r="L52" s="359">
        <v>64343</v>
      </c>
      <c r="M52" s="360">
        <v>60953</v>
      </c>
    </row>
    <row r="53" spans="2:13" ht="27.75" customHeight="1" thickBot="1" x14ac:dyDescent="0.2">
      <c r="B53" s="1192" t="s">
        <v>19</v>
      </c>
      <c r="C53" s="1193"/>
      <c r="D53" s="110"/>
      <c r="E53" s="1194" t="s">
        <v>44</v>
      </c>
      <c r="F53" s="1194"/>
      <c r="G53" s="1194"/>
      <c r="H53" s="1195"/>
      <c r="I53" s="361">
        <v>23080</v>
      </c>
      <c r="J53" s="362">
        <v>23090</v>
      </c>
      <c r="K53" s="362">
        <v>21278</v>
      </c>
      <c r="L53" s="362">
        <v>23930</v>
      </c>
      <c r="M53" s="363">
        <v>23466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om8cDaFT2E7tSmFQIMQmeRFpr93j/UnNuYy0hTFQrttLKjNjWVCt5IZXCMff+yASJIkNiYnlw8IVEspXQ5oyA==" saltValue="W0sKr28TmcfhddKanMyg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4332</v>
      </c>
      <c r="G55" s="122">
        <v>3996</v>
      </c>
      <c r="H55" s="123">
        <v>4437</v>
      </c>
    </row>
    <row r="56" spans="2:8" ht="52.5" customHeight="1" x14ac:dyDescent="0.15">
      <c r="B56" s="124"/>
      <c r="C56" s="1213" t="s">
        <v>47</v>
      </c>
      <c r="D56" s="1213"/>
      <c r="E56" s="1214"/>
      <c r="F56" s="125">
        <v>394</v>
      </c>
      <c r="G56" s="125">
        <v>394</v>
      </c>
      <c r="H56" s="126">
        <v>517</v>
      </c>
    </row>
    <row r="57" spans="2:8" ht="53.25" customHeight="1" x14ac:dyDescent="0.15">
      <c r="B57" s="124"/>
      <c r="C57" s="1215" t="s">
        <v>48</v>
      </c>
      <c r="D57" s="1215"/>
      <c r="E57" s="1216"/>
      <c r="F57" s="127">
        <v>10070</v>
      </c>
      <c r="G57" s="127">
        <v>9394</v>
      </c>
      <c r="H57" s="128">
        <v>8711</v>
      </c>
    </row>
    <row r="58" spans="2:8" ht="45.75" customHeight="1" x14ac:dyDescent="0.15">
      <c r="B58" s="129"/>
      <c r="C58" s="1203" t="s">
        <v>568</v>
      </c>
      <c r="D58" s="1204"/>
      <c r="E58" s="1205"/>
      <c r="F58" s="130">
        <v>3914</v>
      </c>
      <c r="G58" s="130">
        <v>4144</v>
      </c>
      <c r="H58" s="131">
        <v>4375</v>
      </c>
    </row>
    <row r="59" spans="2:8" ht="45.75" customHeight="1" x14ac:dyDescent="0.15">
      <c r="B59" s="129"/>
      <c r="C59" s="1203" t="s">
        <v>569</v>
      </c>
      <c r="D59" s="1204"/>
      <c r="E59" s="1205"/>
      <c r="F59" s="130">
        <v>1945</v>
      </c>
      <c r="G59" s="130">
        <v>1698</v>
      </c>
      <c r="H59" s="131">
        <v>866</v>
      </c>
    </row>
    <row r="60" spans="2:8" ht="45.75" customHeight="1" x14ac:dyDescent="0.15">
      <c r="B60" s="129"/>
      <c r="C60" s="1203" t="s">
        <v>570</v>
      </c>
      <c r="D60" s="1204"/>
      <c r="E60" s="1205"/>
      <c r="F60" s="130">
        <v>977</v>
      </c>
      <c r="G60" s="130">
        <v>847</v>
      </c>
      <c r="H60" s="131">
        <v>717</v>
      </c>
    </row>
    <row r="61" spans="2:8" ht="45.75" customHeight="1" x14ac:dyDescent="0.15">
      <c r="B61" s="129"/>
      <c r="C61" s="1203" t="s">
        <v>571</v>
      </c>
      <c r="D61" s="1204"/>
      <c r="E61" s="1205"/>
      <c r="F61" s="130">
        <v>1182</v>
      </c>
      <c r="G61" s="130">
        <v>848</v>
      </c>
      <c r="H61" s="131">
        <v>566</v>
      </c>
    </row>
    <row r="62" spans="2:8" ht="45.75" customHeight="1" thickBot="1" x14ac:dyDescent="0.2">
      <c r="B62" s="132"/>
      <c r="C62" s="1206" t="s">
        <v>572</v>
      </c>
      <c r="D62" s="1207"/>
      <c r="E62" s="1208"/>
      <c r="F62" s="133">
        <v>277</v>
      </c>
      <c r="G62" s="133">
        <v>259</v>
      </c>
      <c r="H62" s="134">
        <v>561</v>
      </c>
    </row>
    <row r="63" spans="2:8" ht="52.5" customHeight="1" thickBot="1" x14ac:dyDescent="0.2">
      <c r="B63" s="135"/>
      <c r="C63" s="1209" t="s">
        <v>49</v>
      </c>
      <c r="D63" s="1209"/>
      <c r="E63" s="1210"/>
      <c r="F63" s="136">
        <v>14797</v>
      </c>
      <c r="G63" s="136">
        <v>13784</v>
      </c>
      <c r="H63" s="137">
        <v>13665</v>
      </c>
    </row>
    <row r="64" spans="2:8" x14ac:dyDescent="0.15"/>
  </sheetData>
  <sheetProtection algorithmName="SHA-512" hashValue="2zxyXNXzXEe/ULBGcbLrdkJOUfZe0FkbWuQNqOcADGLWqo+7Ob913xf5pavRf5LvlnNOCxAJRaY6kGhuSoVczg==" saltValue="yKcil7YwWbJTmPcPCYSV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84707</v>
      </c>
      <c r="E3" s="156"/>
      <c r="F3" s="157">
        <v>70166</v>
      </c>
      <c r="G3" s="158"/>
      <c r="H3" s="159"/>
    </row>
    <row r="4" spans="1:8" x14ac:dyDescent="0.15">
      <c r="A4" s="160"/>
      <c r="B4" s="161"/>
      <c r="C4" s="162"/>
      <c r="D4" s="163">
        <v>33121</v>
      </c>
      <c r="E4" s="164"/>
      <c r="F4" s="165">
        <v>36115</v>
      </c>
      <c r="G4" s="166"/>
      <c r="H4" s="167"/>
    </row>
    <row r="5" spans="1:8" x14ac:dyDescent="0.15">
      <c r="A5" s="148" t="s">
        <v>524</v>
      </c>
      <c r="B5" s="153"/>
      <c r="C5" s="154"/>
      <c r="D5" s="155">
        <v>96564</v>
      </c>
      <c r="E5" s="156"/>
      <c r="F5" s="157">
        <v>70329</v>
      </c>
      <c r="G5" s="158"/>
      <c r="H5" s="159"/>
    </row>
    <row r="6" spans="1:8" x14ac:dyDescent="0.15">
      <c r="A6" s="160"/>
      <c r="B6" s="161"/>
      <c r="C6" s="162"/>
      <c r="D6" s="163">
        <v>42292</v>
      </c>
      <c r="E6" s="164"/>
      <c r="F6" s="165">
        <v>39403</v>
      </c>
      <c r="G6" s="166"/>
      <c r="H6" s="167"/>
    </row>
    <row r="7" spans="1:8" x14ac:dyDescent="0.15">
      <c r="A7" s="148" t="s">
        <v>525</v>
      </c>
      <c r="B7" s="153"/>
      <c r="C7" s="154"/>
      <c r="D7" s="155">
        <v>93938</v>
      </c>
      <c r="E7" s="156"/>
      <c r="F7" s="157">
        <v>71871</v>
      </c>
      <c r="G7" s="158"/>
      <c r="H7" s="159"/>
    </row>
    <row r="8" spans="1:8" x14ac:dyDescent="0.15">
      <c r="A8" s="160"/>
      <c r="B8" s="161"/>
      <c r="C8" s="162"/>
      <c r="D8" s="163">
        <v>47550</v>
      </c>
      <c r="E8" s="164"/>
      <c r="F8" s="165">
        <v>38232</v>
      </c>
      <c r="G8" s="166"/>
      <c r="H8" s="167"/>
    </row>
    <row r="9" spans="1:8" x14ac:dyDescent="0.15">
      <c r="A9" s="148" t="s">
        <v>526</v>
      </c>
      <c r="B9" s="153"/>
      <c r="C9" s="154"/>
      <c r="D9" s="155">
        <v>102039</v>
      </c>
      <c r="E9" s="156"/>
      <c r="F9" s="157">
        <v>71807</v>
      </c>
      <c r="G9" s="158"/>
      <c r="H9" s="159"/>
    </row>
    <row r="10" spans="1:8" x14ac:dyDescent="0.15">
      <c r="A10" s="160"/>
      <c r="B10" s="161"/>
      <c r="C10" s="162"/>
      <c r="D10" s="163">
        <v>49667</v>
      </c>
      <c r="E10" s="164"/>
      <c r="F10" s="165">
        <v>37333</v>
      </c>
      <c r="G10" s="166"/>
      <c r="H10" s="167"/>
    </row>
    <row r="11" spans="1:8" x14ac:dyDescent="0.15">
      <c r="A11" s="148" t="s">
        <v>527</v>
      </c>
      <c r="B11" s="153"/>
      <c r="C11" s="154"/>
      <c r="D11" s="155">
        <v>96504</v>
      </c>
      <c r="E11" s="156"/>
      <c r="F11" s="157">
        <v>80821</v>
      </c>
      <c r="G11" s="158"/>
      <c r="H11" s="159"/>
    </row>
    <row r="12" spans="1:8" x14ac:dyDescent="0.15">
      <c r="A12" s="160"/>
      <c r="B12" s="161"/>
      <c r="C12" s="168"/>
      <c r="D12" s="163">
        <v>66573</v>
      </c>
      <c r="E12" s="164"/>
      <c r="F12" s="165">
        <v>49586</v>
      </c>
      <c r="G12" s="166"/>
      <c r="H12" s="167"/>
    </row>
    <row r="13" spans="1:8" x14ac:dyDescent="0.15">
      <c r="A13" s="148"/>
      <c r="B13" s="153"/>
      <c r="C13" s="169"/>
      <c r="D13" s="170">
        <v>94750</v>
      </c>
      <c r="E13" s="171"/>
      <c r="F13" s="172">
        <v>72999</v>
      </c>
      <c r="G13" s="173"/>
      <c r="H13" s="159"/>
    </row>
    <row r="14" spans="1:8" x14ac:dyDescent="0.15">
      <c r="A14" s="160"/>
      <c r="B14" s="161"/>
      <c r="C14" s="162"/>
      <c r="D14" s="163">
        <v>47841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6.01</v>
      </c>
      <c r="C19" s="174">
        <f>ROUND(VALUE(SUBSTITUTE(実質収支比率等に係る経年分析!G$48,"▲","-")),2)</f>
        <v>6.02</v>
      </c>
      <c r="D19" s="174">
        <f>ROUND(VALUE(SUBSTITUTE(実質収支比率等に係る経年分析!H$48,"▲","-")),2)</f>
        <v>1.07</v>
      </c>
      <c r="E19" s="174">
        <f>ROUND(VALUE(SUBSTITUTE(実質収支比率等に係る経年分析!I$48,"▲","-")),2)</f>
        <v>3.69</v>
      </c>
      <c r="F19" s="174">
        <f>ROUND(VALUE(SUBSTITUTE(実質収支比率等に係る経年分析!J$48,"▲","-")),2)</f>
        <v>3.48</v>
      </c>
    </row>
    <row r="20" spans="1:11" x14ac:dyDescent="0.15">
      <c r="A20" s="174" t="s">
        <v>53</v>
      </c>
      <c r="B20" s="174">
        <f>ROUND(VALUE(SUBSTITUTE(実質収支比率等に係る経年分析!F$47,"▲","-")),2)</f>
        <v>10.28</v>
      </c>
      <c r="C20" s="174">
        <f>ROUND(VALUE(SUBSTITUTE(実質収支比率等に係る経年分析!G$47,"▲","-")),2)</f>
        <v>9.19</v>
      </c>
      <c r="D20" s="174">
        <f>ROUND(VALUE(SUBSTITUTE(実質収支比率等に係る経年分析!H$47,"▲","-")),2)</f>
        <v>14.92</v>
      </c>
      <c r="E20" s="174">
        <f>ROUND(VALUE(SUBSTITUTE(実質収支比率等に係る経年分析!I$47,"▲","-")),2)</f>
        <v>14.16</v>
      </c>
      <c r="F20" s="174">
        <f>ROUND(VALUE(SUBSTITUTE(実質収支比率等に係る経年分析!J$47,"▲","-")),2)</f>
        <v>15.62</v>
      </c>
    </row>
    <row r="21" spans="1:11" x14ac:dyDescent="0.15">
      <c r="A21" s="174" t="s">
        <v>54</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1.4</v>
      </c>
      <c r="F21" s="174">
        <f>IF(ISNUMBER(VALUE(SUBSTITUTE(実質収支比率等に係る経年分析!J$49,"▲","-"))),ROUND(VALUE(SUBSTITUTE(実質収支比率等に係る経年分析!J$49,"▲","-")),2),NA())</f>
        <v>1.36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診療所運営特別会計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情報センター特別会計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ガス事業会計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8.1999999999999993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6569</v>
      </c>
      <c r="E42" s="176"/>
      <c r="F42" s="176"/>
      <c r="G42" s="176">
        <f>'実質公債費比率（分子）の構造'!L$52</f>
        <v>6341</v>
      </c>
      <c r="H42" s="176"/>
      <c r="I42" s="176"/>
      <c r="J42" s="176">
        <f>'実質公債費比率（分子）の構造'!M$52</f>
        <v>6393</v>
      </c>
      <c r="K42" s="176"/>
      <c r="L42" s="176"/>
      <c r="M42" s="176">
        <f>'実質公債費比率（分子）の構造'!N$52</f>
        <v>6395</v>
      </c>
      <c r="N42" s="176"/>
      <c r="O42" s="176"/>
      <c r="P42" s="176">
        <f>'実質公債費比率（分子）の構造'!O$52</f>
        <v>6266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7</v>
      </c>
      <c r="C44" s="176"/>
      <c r="D44" s="176"/>
      <c r="E44" s="176">
        <f>'実質公債費比率（分子）の構造'!L$50</f>
        <v>6</v>
      </c>
      <c r="F44" s="176"/>
      <c r="G44" s="176"/>
      <c r="H44" s="176">
        <f>'実質公債費比率（分子）の構造'!M$50</f>
        <v>5</v>
      </c>
      <c r="I44" s="176"/>
      <c r="J44" s="176"/>
      <c r="K44" s="176">
        <f>'実質公債費比率（分子）の構造'!N$50</f>
        <v>4</v>
      </c>
      <c r="L44" s="176"/>
      <c r="M44" s="176"/>
      <c r="N44" s="176">
        <f>'実質公債費比率（分子）の構造'!O$50</f>
        <v>4</v>
      </c>
      <c r="O44" s="176"/>
      <c r="P44" s="176"/>
    </row>
    <row r="45" spans="1:16" x14ac:dyDescent="0.15">
      <c r="A45" s="176" t="s">
        <v>63</v>
      </c>
      <c r="B45" s="176">
        <f>'実質公債費比率（分子）の構造'!K$49</f>
        <v>51</v>
      </c>
      <c r="C45" s="176"/>
      <c r="D45" s="176"/>
      <c r="E45" s="176">
        <f>'実質公債費比率（分子）の構造'!L$49</f>
        <v>45</v>
      </c>
      <c r="F45" s="176"/>
      <c r="G45" s="176"/>
      <c r="H45" s="176">
        <f>'実質公債費比率（分子）の構造'!M$49</f>
        <v>33</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2662</v>
      </c>
      <c r="C46" s="176"/>
      <c r="D46" s="176"/>
      <c r="E46" s="176">
        <f>'実質公債費比率（分子）の構造'!L$48</f>
        <v>2418</v>
      </c>
      <c r="F46" s="176"/>
      <c r="G46" s="176"/>
      <c r="H46" s="176">
        <f>'実質公債費比率（分子）の構造'!M$48</f>
        <v>2475</v>
      </c>
      <c r="I46" s="176"/>
      <c r="J46" s="176"/>
      <c r="K46" s="176">
        <f>'実質公債費比率（分子）の構造'!N$48</f>
        <v>2449</v>
      </c>
      <c r="L46" s="176"/>
      <c r="M46" s="176"/>
      <c r="N46" s="176">
        <f>'実質公債費比率（分子）の構造'!O$48</f>
        <v>2390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6124</v>
      </c>
      <c r="C49" s="176"/>
      <c r="D49" s="176"/>
      <c r="E49" s="176">
        <f>'実質公債費比率（分子）の構造'!L$45</f>
        <v>6121</v>
      </c>
      <c r="F49" s="176"/>
      <c r="G49" s="176"/>
      <c r="H49" s="176">
        <f>'実質公債費比率（分子）の構造'!M$45</f>
        <v>6505</v>
      </c>
      <c r="I49" s="176"/>
      <c r="J49" s="176"/>
      <c r="K49" s="176">
        <f>'実質公債費比率（分子）の構造'!N$45</f>
        <v>6668</v>
      </c>
      <c r="L49" s="176"/>
      <c r="M49" s="176"/>
      <c r="N49" s="176">
        <f>'実質公債費比率（分子）の構造'!O$45</f>
        <v>6603</v>
      </c>
      <c r="O49" s="176"/>
      <c r="P49" s="176"/>
    </row>
    <row r="50" spans="1:16" x14ac:dyDescent="0.15">
      <c r="A50" s="176" t="s">
        <v>67</v>
      </c>
      <c r="B50" s="176" t="e">
        <f>NA()</f>
        <v>#N/A</v>
      </c>
      <c r="C50" s="176">
        <f>IF(ISNUMBER('実質公債費比率（分子）の構造'!K$53),'実質公債費比率（分子）の構造'!K$53,NA())</f>
        <v>2275</v>
      </c>
      <c r="D50" s="176" t="e">
        <f>NA()</f>
        <v>#N/A</v>
      </c>
      <c r="E50" s="176" t="e">
        <f>NA()</f>
        <v>#N/A</v>
      </c>
      <c r="F50" s="176">
        <f>IF(ISNUMBER('実質公債費比率（分子）の構造'!L$53),'実質公債費比率（分子）の構造'!L$53,NA())</f>
        <v>2249</v>
      </c>
      <c r="G50" s="176" t="e">
        <f>NA()</f>
        <v>#N/A</v>
      </c>
      <c r="H50" s="176" t="e">
        <f>NA()</f>
        <v>#N/A</v>
      </c>
      <c r="I50" s="176">
        <f>IF(ISNUMBER('実質公債費比率（分子）の構造'!M$53),'実質公債費比率（分子）の構造'!M$53,NA())</f>
        <v>2625</v>
      </c>
      <c r="J50" s="176" t="e">
        <f>NA()</f>
        <v>#N/A</v>
      </c>
      <c r="K50" s="176" t="e">
        <f>NA()</f>
        <v>#N/A</v>
      </c>
      <c r="L50" s="176">
        <f>IF(ISNUMBER('実質公債費比率（分子）の構造'!N$53),'実質公債費比率（分子）の構造'!N$53,NA())</f>
        <v>2726</v>
      </c>
      <c r="M50" s="176" t="e">
        <f>NA()</f>
        <v>#N/A</v>
      </c>
      <c r="N50" s="176" t="e">
        <f>NA()</f>
        <v>#N/A</v>
      </c>
      <c r="O50" s="176">
        <f>IF(ISNUMBER('実質公債費比率（分子）の構造'!O$53),'実質公債費比率（分子）の構造'!O$53,NA())</f>
        <v>2731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71340</v>
      </c>
      <c r="E56" s="175"/>
      <c r="F56" s="175"/>
      <c r="G56" s="175">
        <f>'将来負担比率（分子）の構造'!J$52</f>
        <v>69549</v>
      </c>
      <c r="H56" s="175"/>
      <c r="I56" s="175"/>
      <c r="J56" s="175">
        <f>'将来負担比率（分子）の構造'!K$52</f>
        <v>67983</v>
      </c>
      <c r="K56" s="175"/>
      <c r="L56" s="175"/>
      <c r="M56" s="175">
        <f>'将来負担比率（分子）の構造'!L$52</f>
        <v>64343</v>
      </c>
      <c r="N56" s="175"/>
      <c r="O56" s="175"/>
      <c r="P56" s="175">
        <f>'将来負担比率（分子）の構造'!M$52</f>
        <v>60953</v>
      </c>
    </row>
    <row r="57" spans="1:16" x14ac:dyDescent="0.15">
      <c r="A57" s="175" t="s">
        <v>42</v>
      </c>
      <c r="B57" s="175"/>
      <c r="C57" s="175"/>
      <c r="D57" s="175">
        <f>'将来負担比率（分子）の構造'!I$51</f>
        <v>1733</v>
      </c>
      <c r="E57" s="175"/>
      <c r="F57" s="175"/>
      <c r="G57" s="175">
        <f>'将来負担比率（分子）の構造'!J$51</f>
        <v>1391</v>
      </c>
      <c r="H57" s="175"/>
      <c r="I57" s="175"/>
      <c r="J57" s="175">
        <f>'将来負担比率（分子）の構造'!K$51</f>
        <v>965</v>
      </c>
      <c r="K57" s="175"/>
      <c r="L57" s="175"/>
      <c r="M57" s="175">
        <f>'将来負担比率（分子）の構造'!L$51</f>
        <v>932</v>
      </c>
      <c r="N57" s="175"/>
      <c r="O57" s="175"/>
      <c r="P57" s="175">
        <f>'将来負担比率（分子）の構造'!M$51</f>
        <v>838</v>
      </c>
    </row>
    <row r="58" spans="1:16" x14ac:dyDescent="0.15">
      <c r="A58" s="175" t="s">
        <v>41</v>
      </c>
      <c r="B58" s="175"/>
      <c r="C58" s="175"/>
      <c r="D58" s="175">
        <f>'将来負担比率（分子）の構造'!I$50</f>
        <v>13622</v>
      </c>
      <c r="E58" s="175"/>
      <c r="F58" s="175"/>
      <c r="G58" s="175">
        <f>'将来負担比率（分子）の構造'!J$50</f>
        <v>12989</v>
      </c>
      <c r="H58" s="175"/>
      <c r="I58" s="175"/>
      <c r="J58" s="175">
        <f>'将来負担比率（分子）の構造'!K$50</f>
        <v>14628</v>
      </c>
      <c r="K58" s="175"/>
      <c r="L58" s="175"/>
      <c r="M58" s="175">
        <f>'将来負担比率（分子）の構造'!L$50</f>
        <v>13520</v>
      </c>
      <c r="N58" s="175"/>
      <c r="O58" s="175"/>
      <c r="P58" s="175">
        <f>'将来負担比率（分子）の構造'!M$50</f>
        <v>13832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14</v>
      </c>
      <c r="C61" s="175"/>
      <c r="D61" s="175"/>
      <c r="E61" s="175">
        <f>'将来負担比率（分子）の構造'!J$46</f>
        <v>8</v>
      </c>
      <c r="F61" s="175"/>
      <c r="G61" s="175"/>
      <c r="H61" s="175">
        <f>'将来負担比率（分子）の構造'!K$46</f>
        <v>8</v>
      </c>
      <c r="I61" s="175"/>
      <c r="J61" s="175"/>
      <c r="K61" s="175">
        <f>'将来負担比率（分子）の構造'!L$46</f>
        <v>8</v>
      </c>
      <c r="L61" s="175"/>
      <c r="M61" s="175"/>
      <c r="N61" s="175">
        <f>'将来負担比率（分子）の構造'!M$46</f>
        <v>8</v>
      </c>
      <c r="O61" s="175"/>
      <c r="P61" s="175"/>
    </row>
    <row r="62" spans="1:16" x14ac:dyDescent="0.15">
      <c r="A62" s="175" t="s">
        <v>35</v>
      </c>
      <c r="B62" s="175">
        <f>'将来負担比率（分子）の構造'!I$45</f>
        <v>6167</v>
      </c>
      <c r="C62" s="175"/>
      <c r="D62" s="175"/>
      <c r="E62" s="175">
        <f>'将来負担比率（分子）の構造'!J$45</f>
        <v>5979</v>
      </c>
      <c r="F62" s="175"/>
      <c r="G62" s="175"/>
      <c r="H62" s="175">
        <f>'将来負担比率（分子）の構造'!K$45</f>
        <v>6057</v>
      </c>
      <c r="I62" s="175"/>
      <c r="J62" s="175"/>
      <c r="K62" s="175">
        <f>'将来負担比率（分子）の構造'!L$45</f>
        <v>6220</v>
      </c>
      <c r="L62" s="175"/>
      <c r="M62" s="175"/>
      <c r="N62" s="175">
        <f>'将来負担比率（分子）の構造'!M$45</f>
        <v>6226</v>
      </c>
      <c r="O62" s="175"/>
      <c r="P62" s="175"/>
    </row>
    <row r="63" spans="1:16" x14ac:dyDescent="0.15">
      <c r="A63" s="175" t="s">
        <v>34</v>
      </c>
      <c r="B63" s="175">
        <f>'将来負担比率（分子）の構造'!I$44</f>
        <v>77</v>
      </c>
      <c r="C63" s="175"/>
      <c r="D63" s="175"/>
      <c r="E63" s="175">
        <f>'将来負担比率（分子）の構造'!J$44</f>
        <v>33</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34171</v>
      </c>
      <c r="C64" s="175"/>
      <c r="D64" s="175"/>
      <c r="E64" s="175">
        <f>'将来負担比率（分子）の構造'!J$43</f>
        <v>33016</v>
      </c>
      <c r="F64" s="175"/>
      <c r="G64" s="175"/>
      <c r="H64" s="175">
        <f>'将来負担比率（分子）の構造'!K$43</f>
        <v>32067</v>
      </c>
      <c r="I64" s="175"/>
      <c r="J64" s="175"/>
      <c r="K64" s="175">
        <f>'将来負担比率（分子）の構造'!L$43</f>
        <v>31153</v>
      </c>
      <c r="L64" s="175"/>
      <c r="M64" s="175"/>
      <c r="N64" s="175">
        <f>'将来負担比率（分子）の構造'!M$43</f>
        <v>28541</v>
      </c>
      <c r="O64" s="175"/>
      <c r="P64" s="175"/>
    </row>
    <row r="65" spans="1:16" x14ac:dyDescent="0.15">
      <c r="A65" s="175" t="s">
        <v>32</v>
      </c>
      <c r="B65" s="175">
        <f>'将来負担比率（分子）の構造'!I$42</f>
        <v>8</v>
      </c>
      <c r="C65" s="175"/>
      <c r="D65" s="175"/>
      <c r="E65" s="175">
        <f>'将来負担比率（分子）の構造'!J$42</f>
        <v>5</v>
      </c>
      <c r="F65" s="175"/>
      <c r="G65" s="175"/>
      <c r="H65" s="175">
        <f>'将来負担比率（分子）の構造'!K$42</f>
        <v>4</v>
      </c>
      <c r="I65" s="175"/>
      <c r="J65" s="175"/>
      <c r="K65" s="175">
        <f>'将来負担比率（分子）の構造'!L$42</f>
        <v>2</v>
      </c>
      <c r="L65" s="175"/>
      <c r="M65" s="175"/>
      <c r="N65" s="175">
        <f>'将来負担比率（分子）の構造'!M$42</f>
        <v>1</v>
      </c>
      <c r="O65" s="175"/>
      <c r="P65" s="175"/>
    </row>
    <row r="66" spans="1:16" x14ac:dyDescent="0.15">
      <c r="A66" s="175" t="s">
        <v>31</v>
      </c>
      <c r="B66" s="175">
        <f>'将来負担比率（分子）の構造'!I$41</f>
        <v>69338</v>
      </c>
      <c r="C66" s="175"/>
      <c r="D66" s="175"/>
      <c r="E66" s="175">
        <f>'将来負担比率（分子）の構造'!J$41</f>
        <v>67978</v>
      </c>
      <c r="F66" s="175"/>
      <c r="G66" s="175"/>
      <c r="H66" s="175">
        <f>'将来負担比率（分子）の構造'!K$41</f>
        <v>66720</v>
      </c>
      <c r="I66" s="175"/>
      <c r="J66" s="175"/>
      <c r="K66" s="175">
        <f>'将来負担比率（分子）の構造'!L$41</f>
        <v>65342</v>
      </c>
      <c r="L66" s="175"/>
      <c r="M66" s="175"/>
      <c r="N66" s="175">
        <f>'将来負担比率（分子）の構造'!M$41</f>
        <v>64314</v>
      </c>
      <c r="O66" s="175"/>
      <c r="P66" s="175"/>
    </row>
    <row r="67" spans="1:16" x14ac:dyDescent="0.15">
      <c r="A67" s="175" t="s">
        <v>71</v>
      </c>
      <c r="B67" s="175" t="e">
        <f>NA()</f>
        <v>#N/A</v>
      </c>
      <c r="C67" s="175">
        <f>IF(ISNUMBER('将来負担比率（分子）の構造'!I$53), IF('将来負担比率（分子）の構造'!I$53 &lt; 0, 0, '将来負担比率（分子）の構造'!I$53), NA())</f>
        <v>23080</v>
      </c>
      <c r="D67" s="175" t="e">
        <f>NA()</f>
        <v>#N/A</v>
      </c>
      <c r="E67" s="175" t="e">
        <f>NA()</f>
        <v>#N/A</v>
      </c>
      <c r="F67" s="175">
        <f>IF(ISNUMBER('将来負担比率（分子）の構造'!J$53), IF('将来負担比率（分子）の構造'!J$53 &lt; 0, 0, '将来負担比率（分子）の構造'!J$53), NA())</f>
        <v>23090</v>
      </c>
      <c r="G67" s="175" t="e">
        <f>NA()</f>
        <v>#N/A</v>
      </c>
      <c r="H67" s="175" t="e">
        <f>NA()</f>
        <v>#N/A</v>
      </c>
      <c r="I67" s="175">
        <f>IF(ISNUMBER('将来負担比率（分子）の構造'!K$53), IF('将来負担比率（分子）の構造'!K$53 &lt; 0, 0, '将来負担比率（分子）の構造'!K$53), NA())</f>
        <v>21278</v>
      </c>
      <c r="J67" s="175" t="e">
        <f>NA()</f>
        <v>#N/A</v>
      </c>
      <c r="K67" s="175" t="e">
        <f>NA()</f>
        <v>#N/A</v>
      </c>
      <c r="L67" s="175">
        <f>IF(ISNUMBER('将来負担比率（分子）の構造'!L$53), IF('将来負担比率（分子）の構造'!L$53 &lt; 0, 0, '将来負担比率（分子）の構造'!L$53), NA())</f>
        <v>23930</v>
      </c>
      <c r="M67" s="175" t="e">
        <f>NA()</f>
        <v>#N/A</v>
      </c>
      <c r="N67" s="175" t="e">
        <f>NA()</f>
        <v>#N/A</v>
      </c>
      <c r="O67" s="175">
        <f>IF(ISNUMBER('将来負担比率（分子）の構造'!M$53), IF('将来負担比率（分子）の構造'!M$53 &lt; 0, 0, '将来負担比率（分子）の構造'!M$53), NA())</f>
        <v>23466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4332</v>
      </c>
      <c r="C72" s="179">
        <f>基金残高に係る経年分析!G55</f>
        <v>3996</v>
      </c>
      <c r="D72" s="179">
        <f>基金残高に係る経年分析!H55</f>
        <v>4437</v>
      </c>
    </row>
    <row r="73" spans="1:16" x14ac:dyDescent="0.15">
      <c r="A73" s="178" t="s">
        <v>74</v>
      </c>
      <c r="B73" s="179">
        <f>基金残高に係る経年分析!F56</f>
        <v>394</v>
      </c>
      <c r="C73" s="179">
        <f>基金残高に係る経年分析!G56</f>
        <v>394</v>
      </c>
      <c r="D73" s="179">
        <f>基金残高に係る経年分析!H56</f>
        <v>517</v>
      </c>
    </row>
    <row r="74" spans="1:16" x14ac:dyDescent="0.15">
      <c r="A74" s="178" t="s">
        <v>75</v>
      </c>
      <c r="B74" s="179">
        <f>基金残高に係る経年分析!F57</f>
        <v>10070</v>
      </c>
      <c r="C74" s="179">
        <f>基金残高に係る経年分析!G57</f>
        <v>9394</v>
      </c>
      <c r="D74" s="179">
        <f>基金残高に係る経年分析!H57</f>
        <v>8711</v>
      </c>
    </row>
  </sheetData>
  <sheetProtection algorithmName="SHA-512" hashValue="N9c0jXaAygReUqHIeIuAsogZghbTLvzD+EvK8rKTSAqE1uypxthqCb/6xhLy2jip+l6MNIxVwvz69AGXASEaDg==" saltValue="/ROJr58luPMraJGeN43c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初音</cp:lastModifiedBy>
  <cp:lastPrinted>2025-03-13T00:50:30Z</cp:lastPrinted>
  <dcterms:created xsi:type="dcterms:W3CDTF">2025-02-19T00:45:09Z</dcterms:created>
  <dcterms:modified xsi:type="dcterms:W3CDTF">2025-03-19T02:40:14Z</dcterms:modified>
  <cp:category/>
</cp:coreProperties>
</file>